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9720" windowHeight="4590" tabRatio="595" activeTab="0"/>
  </bookViews>
  <sheets>
    <sheet name="пр.3 доходы" sheetId="1" r:id="rId1"/>
    <sheet name="пр.4 Вед.стр" sheetId="2" r:id="rId2"/>
    <sheet name="пр.5 распр.БА" sheetId="3" r:id="rId3"/>
    <sheet name="пр.6-7" sheetId="4" r:id="rId4"/>
    <sheet name="источники1" sheetId="5" r:id="rId5"/>
  </sheets>
  <definedNames>
    <definedName name="_xlnm.Print_Area" localSheetId="1">'пр.4 Вед.стр'!$A$1:$J$90</definedName>
  </definedNames>
  <calcPr fullCalcOnLoad="1"/>
</workbook>
</file>

<file path=xl/sharedStrings.xml><?xml version="1.0" encoding="utf-8"?>
<sst xmlns="http://schemas.openxmlformats.org/spreadsheetml/2006/main" count="1512" uniqueCount="334">
  <si>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</si>
  <si>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</si>
  <si>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</si>
  <si>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</si>
  <si>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</si>
  <si>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</si>
  <si>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</si>
  <si>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</si>
  <si>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</si>
  <si>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</si>
  <si>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</si>
  <si>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</si>
  <si>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</si>
  <si>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</si>
  <si>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</si>
  <si>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</si>
  <si>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</si>
  <si>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</si>
  <si>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</si>
  <si>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</si>
  <si>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</si>
  <si>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</si>
  <si>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</si>
  <si>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</si>
  <si>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</si>
  <si>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</si>
  <si>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</si>
  <si>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</si>
  <si>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</si>
  <si>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</si>
  <si>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</si>
  <si>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</si>
  <si>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</si>
  <si>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</si>
  <si>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</si>
  <si>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</si>
  <si>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</si>
  <si>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</si>
  <si>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</si>
  <si>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</si>
  <si>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</si>
  <si>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</si>
  <si>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</si>
  <si>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</si>
  <si>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</si>
  <si>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</si>
  <si>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</si>
  <si>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</si>
  <si>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</si>
  <si>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</si>
  <si>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</si>
  <si>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</si>
  <si>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</si>
  <si>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</si>
  <si>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</si>
  <si>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</si>
  <si>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</si>
  <si>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</si>
  <si>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</si>
  <si>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</si>
  <si>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</si>
  <si>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</si>
  <si>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</si>
  <si>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</si>
  <si>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</si>
  <si>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</si>
  <si>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</si>
  <si>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</si>
  <si>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</si>
  <si>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</si>
  <si>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</si>
  <si>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</si>
  <si>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</si>
  <si>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</si>
  <si>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</si>
  <si>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</si>
  <si>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</si>
  <si>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</si>
  <si>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</si>
  <si>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</si>
  <si>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</si>
  <si>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</si>
  <si>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</si>
  <si>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</si>
  <si>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</si>
  <si>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</si>
  <si>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</si>
  <si>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</si>
  <si>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</si>
  <si>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</si>
  <si>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</si>
  <si>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</si>
  <si>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</si>
  <si>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</si>
  <si>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</si>
  <si>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</si>
  <si>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</si>
  <si>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</si>
  <si>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</si>
  <si>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</si>
  <si>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</si>
  <si>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</si>
  <si>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</si>
  <si>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</si>
  <si>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</si>
  <si>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</si>
  <si>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</si>
  <si>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</si>
  <si>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</si>
  <si>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</si>
  <si>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</si>
  <si>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</si>
  <si>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</si>
  <si>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</si>
  <si>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</si>
  <si>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</si>
  <si>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</si>
  <si>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</si>
  <si>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</si>
  <si>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</si>
  <si>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</si>
  <si>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</si>
  <si>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</si>
  <si>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</si>
  <si>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</si>
  <si>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</si>
  <si>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</si>
  <si>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</si>
  <si>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</si>
  <si>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</si>
  <si>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</si>
  <si>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</si>
  <si>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</si>
  <si>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</si>
  <si>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</si>
  <si>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</si>
  <si>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</si>
  <si>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</si>
  <si>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</si>
  <si>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</si>
  <si>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</si>
  <si>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</si>
  <si>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</si>
  <si>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</si>
  <si>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</si>
  <si>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</si>
  <si>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</si>
  <si>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</si>
  <si>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</si>
  <si>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</si>
  <si>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</si>
  <si>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</si>
  <si>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</si>
  <si>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</si>
  <si>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</si>
  <si>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</si>
  <si>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</si>
  <si>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</si>
  <si>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</si>
  <si>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</si>
  <si>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</si>
  <si>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</si>
  <si>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</si>
  <si>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</si>
  <si>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</si>
  <si>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</si>
  <si>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</si>
  <si>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</si>
  <si>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</si>
  <si>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</si>
  <si>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</si>
  <si>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</si>
  <si>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</si>
  <si>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</si>
  <si>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</si>
  <si>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</si>
  <si>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</si>
  <si>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</si>
  <si>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</si>
  <si>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</si>
  <si>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</si>
  <si>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</si>
  <si>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</si>
  <si>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</si>
  <si>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</si>
  <si>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</si>
  <si>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</si>
  <si>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</si>
  <si>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</si>
  <si>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</si>
  <si>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</si>
  <si>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</si>
  <si>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</si>
  <si>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</si>
  <si>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</si>
  <si>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</si>
  <si>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</si>
  <si>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</si>
  <si>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</si>
  <si>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</si>
  <si>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</si>
  <si>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</si>
  <si>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</si>
  <si>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Ремонт дорог</t>
  </si>
  <si>
    <t>25</t>
  </si>
  <si>
    <t>555</t>
  </si>
  <si>
    <t>Источники финансирования дефицита бюджета Кааламского сельского поселения</t>
  </si>
  <si>
    <t xml:space="preserve">Распределение бюджетных ассигнований 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</si>
  <si>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</si>
  <si>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</si>
  <si>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</si>
  <si>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</si>
  <si>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</si>
  <si>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</si>
  <si>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</si>
  <si>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</si>
  <si>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</si>
  <si>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</si>
  <si>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</si>
  <si>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</si>
  <si>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</si>
  <si>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</si>
  <si>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</si>
  <si>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</si>
  <si>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</si>
  <si>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</si>
  <si>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</si>
  <si>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</si>
  <si>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</si>
  <si>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</si>
  <si>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</si>
  <si>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</si>
  <si>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</si>
  <si>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</si>
  <si>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</si>
  <si>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</si>
  <si>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</si>
  <si>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</si>
  <si>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</si>
  <si>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</si>
  <si>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</si>
  <si>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</si>
  <si>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</si>
  <si>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</si>
  <si>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</si>
  <si>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</si>
  <si>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</si>
  <si>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</si>
  <si>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</si>
  <si>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</si>
  <si>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</si>
  <si>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</si>
  <si>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</si>
  <si>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</si>
  <si>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</si>
  <si>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</si>
  <si>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</si>
  <si>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</si>
  <si>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</si>
  <si>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</si>
  <si>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</si>
  <si>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</si>
  <si>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</si>
  <si>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</si>
  <si>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</si>
  <si>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</si>
  <si>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</si>
  <si>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</si>
  <si>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</si>
  <si>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</si>
  <si>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</si>
  <si>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</si>
  <si>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</si>
  <si>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</si>
  <si>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</si>
  <si>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</si>
  <si>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</si>
  <si>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</si>
  <si>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</si>
  <si>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</si>
  <si>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</si>
  <si>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</si>
  <si>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</si>
  <si>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</si>
  <si>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</si>
  <si>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</si>
  <si>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</si>
  <si>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</si>
  <si>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</si>
  <si>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</si>
  <si>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</si>
  <si>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</si>
  <si>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</si>
  <si>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</si>
  <si>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</si>
  <si>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</si>
  <si>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</si>
  <si>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</si>
  <si>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</si>
  <si>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</si>
  <si>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</si>
  <si>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</si>
  <si>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</si>
  <si>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Уплата прочих налогов, сборов (трансп.налог)</t>
  </si>
  <si>
    <t xml:space="preserve"> Сумма, тыс. руб. 2022г</t>
  </si>
  <si>
    <t xml:space="preserve">Всего расходы 2022г </t>
  </si>
  <si>
    <t>2022г Сумма</t>
  </si>
  <si>
    <t>576</t>
  </si>
  <si>
    <t>Прочие МБТ передаваемые бюджетам сельских поселений (повыш.ФОТ культ)</t>
  </si>
  <si>
    <t>49</t>
  </si>
  <si>
    <r>
      <t xml:space="preserve">90 0 </t>
    </r>
    <r>
      <rPr>
        <sz val="9"/>
        <color indexed="10"/>
        <rFont val="Times New Roman"/>
        <family val="1"/>
      </rPr>
      <t>00 L5763</t>
    </r>
  </si>
  <si>
    <r>
      <t xml:space="preserve">90 0 </t>
    </r>
    <r>
      <rPr>
        <sz val="9"/>
        <color indexed="10"/>
        <rFont val="Times New Roman"/>
        <family val="1"/>
      </rPr>
      <t>01 L5763</t>
    </r>
  </si>
  <si>
    <t>Распределение бюджетных ассигнований по целевым статьям программ  бюджета</t>
  </si>
  <si>
    <t>тыс.руб.</t>
  </si>
  <si>
    <t>Наименование программы</t>
  </si>
  <si>
    <r>
      <rPr>
        <sz val="11"/>
        <color indexed="10"/>
        <rFont val="Times New Roman"/>
        <family val="1"/>
      </rPr>
      <t xml:space="preserve">Муниципальная программа </t>
    </r>
    <r>
      <rPr>
        <sz val="11"/>
        <rFont val="Times New Roman"/>
        <family val="1"/>
      </rPr>
      <t>«Формирование современной городской среды на территории Кааламского сельского поселения» за счет средств местного бюджета</t>
    </r>
  </si>
  <si>
    <r>
      <rPr>
        <sz val="11"/>
        <color indexed="10"/>
        <rFont val="Times New Roman"/>
        <family val="1"/>
      </rPr>
      <t xml:space="preserve">Муниципальная программа </t>
    </r>
    <r>
      <rPr>
        <sz val="11"/>
        <rFont val="Times New Roman"/>
        <family val="1"/>
      </rPr>
      <t>«Формирование современной городской среды на территории Кааламского сельского поселения» за счет средств от ЮЛ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</si>
  <si>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</si>
  <si>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</si>
  <si>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обеспечение комплексного развития сельских территорий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</si>
  <si>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территорий)(благоустройство сельских территорий) за счет средств бюджета РК и ФБ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</si>
  <si>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 (благоустройство сельских территорий) за счет средств местного бюджета)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</si>
  <si>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территорий)(благоустройство сельских территорий)  за счет средств от иных источников финансирования)</t>
  </si>
  <si>
    <t>Прочая закупка товаров, работ и услуг для обеспечения государственных (муниципальных) нужд ( реализация программы формирования современной городской среды за счет средств бюджета РК и ФБ )</t>
  </si>
  <si>
    <t>Прочая закупка товаров, работ и услуг для обеспечения государственных (муниципальных) нужд  (  реализация программы формирования современной городской среды за счет средств местного бюджета )</t>
  </si>
  <si>
    <t>Прочая закупка товаров, работ и услуг для обеспечения государственных (муниципальных) нужд  (  реализация программы формирования современной городской среды за счет средств от иных источников финансирования 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</si>
  <si>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средств бюджета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</si>
  <si>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средств местного бюджета)</t>
  </si>
  <si>
    <t xml:space="preserve">Приложение  6                                            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
                                                                              </t>
  </si>
  <si>
    <t>Приложение 4                        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</t>
  </si>
  <si>
    <t xml:space="preserve">Приложение 5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</si>
  <si>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3                         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                         </t>
  </si>
  <si>
    <t xml:space="preserve">Приложение 2                                                                     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                                                                                                                                        </t>
  </si>
  <si>
    <t xml:space="preserve">Приложение   1                                                                              к Решению Совета Кааламского сельского поселения № 49 от 18.03.2020г . "О внесении изменений в Решение Совета Кааламского сельского поселения от 28 ноября 2019 г. № 43 «О бюджете Кааламского сельского поселения на 2020 год и плановый период 2021-2022 годы»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</si>
</sst>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10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rgb="FFFF0000"/>
      <name val="Arial Cyr"/>
      <family val="0"/>
    </font>
    <font>
      <sz val="7"/>
      <color rgb="FFFF0000"/>
      <name val="Arial"/>
      <family val="2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7"/>
      <color theme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172" fontId="15" fillId="32" borderId="0" xfId="0" applyNumberFormat="1" applyFont="1" applyFill="1" applyAlignment="1">
      <alignment/>
    </xf>
    <xf numFmtId="2" fontId="15" fillId="0" borderId="10" xfId="0" applyNumberFormat="1" applyFont="1" applyBorder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5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 horizontal="right" wrapText="1"/>
    </xf>
    <xf numFmtId="49" fontId="1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9" fillId="0" borderId="12" xfId="55" applyNumberFormat="1" applyFont="1" applyBorder="1" applyAlignment="1">
      <alignment horizontal="center"/>
      <protection/>
    </xf>
    <xf numFmtId="1" fontId="8" fillId="34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/>
      <protection/>
    </xf>
    <xf numFmtId="1" fontId="9" fillId="0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1" fillId="35" borderId="10" xfId="55" applyNumberFormat="1" applyFont="1" applyFill="1" applyBorder="1" applyAlignment="1">
      <alignment horizontal="center" vertical="center"/>
      <protection/>
    </xf>
    <xf numFmtId="1" fontId="9" fillId="35" borderId="10" xfId="55" applyNumberFormat="1" applyFont="1" applyFill="1" applyBorder="1" applyAlignment="1">
      <alignment horizontal="center"/>
      <protection/>
    </xf>
    <xf numFmtId="172" fontId="15" fillId="32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textRotation="90" wrapText="1"/>
      <protection/>
    </xf>
    <xf numFmtId="0" fontId="21" fillId="0" borderId="13" xfId="55" applyFont="1" applyBorder="1" applyAlignment="1">
      <alignment horizontal="center" vertical="center" textRotation="90" wrapText="1"/>
      <protection/>
    </xf>
    <xf numFmtId="4" fontId="15" fillId="33" borderId="10" xfId="0" applyNumberFormat="1" applyFont="1" applyFill="1" applyBorder="1" applyAlignment="1">
      <alignment horizontal="right"/>
    </xf>
    <xf numFmtId="172" fontId="15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2" fillId="0" borderId="10" xfId="55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wrapText="1"/>
    </xf>
    <xf numFmtId="0" fontId="88" fillId="0" borderId="13" xfId="53" applyFont="1" applyBorder="1" applyAlignment="1">
      <alignment horizontal="center" vertical="top" wrapText="1"/>
      <protection/>
    </xf>
    <xf numFmtId="179" fontId="62" fillId="0" borderId="12" xfId="55" applyNumberFormat="1" applyFont="1" applyBorder="1" applyAlignment="1">
      <alignment horizontal="right" vertical="center" wrapText="1"/>
      <protection/>
    </xf>
    <xf numFmtId="179" fontId="62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8" fillId="35" borderId="10" xfId="55" applyNumberFormat="1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 wrapText="1"/>
    </xf>
    <xf numFmtId="0" fontId="15" fillId="6" borderId="1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center"/>
    </xf>
    <xf numFmtId="181" fontId="89" fillId="32" borderId="0" xfId="0" applyNumberFormat="1" applyFont="1" applyFill="1" applyAlignment="1">
      <alignment/>
    </xf>
    <xf numFmtId="181" fontId="15" fillId="33" borderId="10" xfId="0" applyNumberFormat="1" applyFont="1" applyFill="1" applyBorder="1" applyAlignment="1">
      <alignment horizontal="right"/>
    </xf>
    <xf numFmtId="181" fontId="90" fillId="33" borderId="10" xfId="0" applyNumberFormat="1" applyFont="1" applyFill="1" applyBorder="1" applyAlignment="1">
      <alignment/>
    </xf>
    <xf numFmtId="181" fontId="89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wrapText="1"/>
    </xf>
    <xf numFmtId="49" fontId="24" fillId="0" borderId="10" xfId="55" applyNumberFormat="1" applyFont="1" applyBorder="1" applyAlignment="1">
      <alignment horizontal="center"/>
      <protection/>
    </xf>
    <xf numFmtId="49" fontId="25" fillId="34" borderId="10" xfId="55" applyNumberFormat="1" applyFont="1" applyFill="1" applyBorder="1" applyAlignment="1">
      <alignment horizontal="center" vertical="center" wrapText="1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2" fillId="0" borderId="10" xfId="55" applyNumberFormat="1" applyFont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172" fontId="22" fillId="35" borderId="10" xfId="55" applyNumberFormat="1" applyFont="1" applyFill="1" applyBorder="1" applyAlignment="1">
      <alignment horizontal="center" vertical="center"/>
      <protection/>
    </xf>
    <xf numFmtId="49" fontId="22" fillId="35" borderId="10" xfId="55" applyNumberFormat="1" applyFont="1" applyFill="1" applyBorder="1" applyAlignment="1">
      <alignment horizontal="center" vertical="center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/>
      <protection/>
    </xf>
    <xf numFmtId="49" fontId="24" fillId="36" borderId="10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10" xfId="53" applyNumberFormat="1" applyFont="1" applyFill="1" applyBorder="1" applyAlignment="1">
      <alignment vertical="center" wrapText="1"/>
      <protection/>
    </xf>
    <xf numFmtId="0" fontId="27" fillId="34" borderId="10" xfId="53" applyNumberFormat="1" applyFont="1" applyFill="1" applyBorder="1" applyAlignment="1">
      <alignment wrapText="1"/>
      <protection/>
    </xf>
    <xf numFmtId="0" fontId="22" fillId="35" borderId="10" xfId="55" applyFont="1" applyFill="1" applyBorder="1" applyAlignment="1">
      <alignment wrapText="1"/>
      <protection/>
    </xf>
    <xf numFmtId="0" fontId="22" fillId="0" borderId="10" xfId="56" applyFont="1" applyBorder="1" applyAlignment="1">
      <alignment wrapText="1"/>
      <protection/>
    </xf>
    <xf numFmtId="0" fontId="22" fillId="33" borderId="10" xfId="56" applyFont="1" applyFill="1" applyBorder="1" applyAlignment="1">
      <alignment wrapText="1"/>
      <protection/>
    </xf>
    <xf numFmtId="0" fontId="22" fillId="35" borderId="10" xfId="56" applyFont="1" applyFill="1" applyBorder="1" applyAlignment="1">
      <alignment wrapText="1"/>
      <protection/>
    </xf>
    <xf numFmtId="0" fontId="23" fillId="35" borderId="10" xfId="53" applyNumberFormat="1" applyFont="1" applyFill="1" applyBorder="1" applyAlignment="1">
      <alignment vertical="center" wrapText="1"/>
      <protection/>
    </xf>
    <xf numFmtId="0" fontId="28" fillId="0" borderId="10" xfId="53" applyNumberFormat="1" applyFont="1" applyBorder="1" applyAlignment="1">
      <alignment vertical="center" wrapText="1"/>
      <protection/>
    </xf>
    <xf numFmtId="0" fontId="28" fillId="33" borderId="10" xfId="53" applyNumberFormat="1" applyFont="1" applyFill="1" applyBorder="1" applyAlignment="1">
      <alignment vertical="center" wrapText="1"/>
      <protection/>
    </xf>
    <xf numFmtId="1" fontId="28" fillId="35" borderId="10" xfId="54" applyNumberFormat="1" applyFont="1" applyFill="1" applyBorder="1" applyAlignment="1" applyProtection="1">
      <alignment vertical="center" wrapText="1"/>
      <protection locked="0"/>
    </xf>
    <xf numFmtId="0" fontId="23" fillId="35" borderId="11" xfId="0" applyFont="1" applyFill="1" applyBorder="1" applyAlignment="1">
      <alignment wrapText="1"/>
    </xf>
    <xf numFmtId="49" fontId="28" fillId="0" borderId="10" xfId="53" applyNumberFormat="1" applyFont="1" applyFill="1" applyBorder="1" applyAlignment="1">
      <alignment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13" borderId="10" xfId="0" applyNumberFormat="1" applyFont="1" applyFill="1" applyBorder="1" applyAlignment="1">
      <alignment horizontal="left" vertical="center" wrapText="1"/>
    </xf>
    <xf numFmtId="49" fontId="27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6" fillId="32" borderId="11" xfId="0" applyFont="1" applyFill="1" applyBorder="1" applyAlignment="1">
      <alignment textRotation="90" wrapText="1"/>
    </xf>
    <xf numFmtId="0" fontId="26" fillId="32" borderId="11" xfId="0" applyFont="1" applyFill="1" applyBorder="1" applyAlignment="1">
      <alignment horizontal="right" textRotation="90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91" fillId="6" borderId="10" xfId="55" applyNumberFormat="1" applyFont="1" applyFill="1" applyBorder="1" applyAlignment="1">
      <alignment horizontal="center"/>
      <protection/>
    </xf>
    <xf numFmtId="49" fontId="92" fillId="6" borderId="10" xfId="53" applyNumberFormat="1" applyFont="1" applyFill="1" applyBorder="1" applyAlignment="1">
      <alignment vertical="center" wrapText="1"/>
      <protection/>
    </xf>
    <xf numFmtId="49" fontId="93" fillId="6" borderId="10" xfId="55" applyNumberFormat="1" applyFont="1" applyFill="1" applyBorder="1" applyAlignment="1">
      <alignment horizontal="center"/>
      <protection/>
    </xf>
    <xf numFmtId="181" fontId="15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2" fontId="93" fillId="6" borderId="12" xfId="55" applyNumberFormat="1" applyFont="1" applyFill="1" applyBorder="1" applyAlignment="1">
      <alignment horizontal="center"/>
      <protection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3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35" fillId="33" borderId="12" xfId="5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172" fontId="23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2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1" fontId="28" fillId="35" borderId="11" xfId="54" applyNumberFormat="1" applyFont="1" applyFill="1" applyBorder="1" applyAlignment="1" applyProtection="1">
      <alignment vertical="center" wrapText="1"/>
      <protection locked="0"/>
    </xf>
    <xf numFmtId="2" fontId="22" fillId="33" borderId="12" xfId="55" applyNumberFormat="1" applyFont="1" applyFill="1" applyBorder="1" applyAlignment="1">
      <alignment horizontal="center"/>
      <protection/>
    </xf>
    <xf numFmtId="2" fontId="24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2" fontId="14" fillId="6" borderId="10" xfId="0" applyNumberFormat="1" applyFont="1" applyFill="1" applyBorder="1" applyAlignment="1">
      <alignment horizontal="center" vertical="center"/>
    </xf>
    <xf numFmtId="2" fontId="23" fillId="6" borderId="10" xfId="55" applyNumberFormat="1" applyFont="1" applyFill="1" applyBorder="1" applyAlignment="1">
      <alignment horizontal="center" vertical="center"/>
      <protection/>
    </xf>
    <xf numFmtId="172" fontId="23" fillId="6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 vertical="center"/>
      <protection/>
    </xf>
    <xf numFmtId="2" fontId="35" fillId="6" borderId="12" xfId="55" applyNumberFormat="1" applyFont="1" applyFill="1" applyBorder="1" applyAlignment="1">
      <alignment horizontal="center" vertical="center"/>
      <protection/>
    </xf>
    <xf numFmtId="2" fontId="22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 vertical="center"/>
      <protection/>
    </xf>
    <xf numFmtId="2" fontId="22" fillId="6" borderId="12" xfId="55" applyNumberFormat="1" applyFont="1" applyFill="1" applyBorder="1" applyAlignment="1">
      <alignment horizontal="center"/>
      <protection/>
    </xf>
    <xf numFmtId="2" fontId="24" fillId="6" borderId="12" xfId="55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wrapText="1"/>
    </xf>
    <xf numFmtId="0" fontId="15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72" fontId="33" fillId="0" borderId="0" xfId="0" applyNumberFormat="1" applyFont="1" applyBorder="1" applyAlignment="1">
      <alignment horizontal="right" wrapText="1"/>
    </xf>
    <xf numFmtId="179" fontId="1" fillId="0" borderId="0" xfId="55" applyNumberFormat="1" applyFont="1" applyBorder="1" applyAlignment="1">
      <alignment horizontal="right" vertical="center" wrapText="1"/>
      <protection/>
    </xf>
    <xf numFmtId="0" fontId="15" fillId="32" borderId="0" xfId="0" applyFont="1" applyFill="1" applyBorder="1" applyAlignment="1">
      <alignment/>
    </xf>
    <xf numFmtId="2" fontId="94" fillId="6" borderId="12" xfId="55" applyNumberFormat="1" applyFont="1" applyFill="1" applyBorder="1" applyAlignment="1">
      <alignment horizontal="center"/>
      <protection/>
    </xf>
    <xf numFmtId="4" fontId="95" fillId="33" borderId="12" xfId="55" applyNumberFormat="1" applyFont="1" applyFill="1" applyBorder="1" applyAlignment="1">
      <alignment horizontal="center" vertical="center"/>
      <protection/>
    </xf>
    <xf numFmtId="172" fontId="95" fillId="33" borderId="12" xfId="55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5" fillId="7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" fontId="15" fillId="36" borderId="10" xfId="0" applyNumberFormat="1" applyFont="1" applyFill="1" applyBorder="1" applyAlignment="1">
      <alignment horizontal="right"/>
    </xf>
    <xf numFmtId="49" fontId="96" fillId="33" borderId="10" xfId="0" applyNumberFormat="1" applyFont="1" applyFill="1" applyBorder="1" applyAlignment="1">
      <alignment horizontal="right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9" fontId="1" fillId="0" borderId="0" xfId="0" applyNumberFormat="1" applyFont="1" applyAlignment="1">
      <alignment/>
    </xf>
    <xf numFmtId="49" fontId="6" fillId="7" borderId="10" xfId="0" applyNumberFormat="1" applyFont="1" applyFill="1" applyBorder="1" applyAlignment="1">
      <alignment/>
    </xf>
    <xf numFmtId="49" fontId="15" fillId="7" borderId="10" xfId="0" applyNumberFormat="1" applyFont="1" applyFill="1" applyBorder="1" applyAlignment="1">
      <alignment wrapText="1"/>
    </xf>
    <xf numFmtId="0" fontId="36" fillId="6" borderId="10" xfId="0" applyFont="1" applyFill="1" applyBorder="1" applyAlignment="1">
      <alignment horizontal="left"/>
    </xf>
    <xf numFmtId="0" fontId="37" fillId="36" borderId="10" xfId="0" applyFont="1" applyFill="1" applyBorder="1" applyAlignment="1">
      <alignment wrapText="1"/>
    </xf>
    <xf numFmtId="49" fontId="37" fillId="36" borderId="10" xfId="0" applyNumberFormat="1" applyFont="1" applyFill="1" applyBorder="1" applyAlignment="1">
      <alignment wrapText="1"/>
    </xf>
    <xf numFmtId="49" fontId="36" fillId="36" borderId="10" xfId="0" applyNumberFormat="1" applyFont="1" applyFill="1" applyBorder="1" applyAlignment="1">
      <alignment/>
    </xf>
    <xf numFmtId="49" fontId="36" fillId="36" borderId="10" xfId="0" applyNumberFormat="1" applyFont="1" applyFill="1" applyBorder="1" applyAlignment="1">
      <alignment horizontal="right" wrapText="1"/>
    </xf>
    <xf numFmtId="49" fontId="36" fillId="36" borderId="10" xfId="0" applyNumberFormat="1" applyFont="1" applyFill="1" applyBorder="1" applyAlignment="1">
      <alignment horizontal="right"/>
    </xf>
    <xf numFmtId="181" fontId="36" fillId="36" borderId="10" xfId="0" applyNumberFormat="1" applyFont="1" applyFill="1" applyBorder="1" applyAlignment="1">
      <alignment horizontal="right"/>
    </xf>
    <xf numFmtId="0" fontId="36" fillId="36" borderId="10" xfId="0" applyFont="1" applyFill="1" applyBorder="1" applyAlignment="1">
      <alignment horizontal="left"/>
    </xf>
    <xf numFmtId="181" fontId="97" fillId="36" borderId="10" xfId="0" applyNumberFormat="1" applyFont="1" applyFill="1" applyBorder="1" applyAlignment="1">
      <alignment/>
    </xf>
    <xf numFmtId="172" fontId="36" fillId="36" borderId="10" xfId="0" applyNumberFormat="1" applyFont="1" applyFill="1" applyBorder="1" applyAlignment="1">
      <alignment/>
    </xf>
    <xf numFmtId="4" fontId="36" fillId="36" borderId="10" xfId="0" applyNumberFormat="1" applyFont="1" applyFill="1" applyBorder="1" applyAlignment="1">
      <alignment horizontal="right" wrapText="1"/>
    </xf>
    <xf numFmtId="181" fontId="98" fillId="36" borderId="10" xfId="0" applyNumberFormat="1" applyFont="1" applyFill="1" applyBorder="1" applyAlignment="1">
      <alignment/>
    </xf>
    <xf numFmtId="49" fontId="36" fillId="36" borderId="10" xfId="0" applyNumberFormat="1" applyFont="1" applyFill="1" applyBorder="1" applyAlignment="1">
      <alignment horizontal="left"/>
    </xf>
    <xf numFmtId="0" fontId="37" fillId="36" borderId="10" xfId="0" applyFont="1" applyFill="1" applyBorder="1" applyAlignment="1">
      <alignment/>
    </xf>
    <xf numFmtId="4" fontId="36" fillId="36" borderId="10" xfId="0" applyNumberFormat="1" applyFont="1" applyFill="1" applyBorder="1" applyAlignment="1">
      <alignment horizontal="right"/>
    </xf>
    <xf numFmtId="181" fontId="37" fillId="36" borderId="10" xfId="0" applyNumberFormat="1" applyFont="1" applyFill="1" applyBorder="1" applyAlignment="1">
      <alignment/>
    </xf>
    <xf numFmtId="0" fontId="38" fillId="36" borderId="10" xfId="0" applyFont="1" applyFill="1" applyBorder="1" applyAlignment="1">
      <alignment wrapText="1"/>
    </xf>
    <xf numFmtId="49" fontId="39" fillId="36" borderId="10" xfId="0" applyNumberFormat="1" applyFont="1" applyFill="1" applyBorder="1" applyAlignment="1">
      <alignment/>
    </xf>
    <xf numFmtId="49" fontId="39" fillId="36" borderId="10" xfId="0" applyNumberFormat="1" applyFont="1" applyFill="1" applyBorder="1" applyAlignment="1">
      <alignment horizontal="right"/>
    </xf>
    <xf numFmtId="172" fontId="37" fillId="36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/>
    </xf>
    <xf numFmtId="181" fontId="36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/>
    </xf>
    <xf numFmtId="49" fontId="36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/>
    </xf>
    <xf numFmtId="49" fontId="99" fillId="0" borderId="10" xfId="55" applyNumberFormat="1" applyFont="1" applyBorder="1" applyAlignment="1">
      <alignment horizontal="center"/>
      <protection/>
    </xf>
    <xf numFmtId="0" fontId="40" fillId="33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wrapText="1"/>
    </xf>
    <xf numFmtId="2" fontId="17" fillId="33" borderId="10" xfId="0" applyNumberFormat="1" applyFont="1" applyFill="1" applyBorder="1" applyAlignment="1">
      <alignment horizontal="right"/>
    </xf>
    <xf numFmtId="0" fontId="41" fillId="0" borderId="0" xfId="0" applyFont="1" applyAlignment="1">
      <alignment wrapText="1"/>
    </xf>
    <xf numFmtId="0" fontId="15" fillId="32" borderId="11" xfId="0" applyFont="1" applyFill="1" applyBorder="1" applyAlignment="1">
      <alignment textRotation="90" wrapText="1"/>
    </xf>
    <xf numFmtId="0" fontId="15" fillId="32" borderId="11" xfId="0" applyFont="1" applyFill="1" applyBorder="1" applyAlignment="1">
      <alignment horizontal="right" textRotation="90" wrapText="1"/>
    </xf>
    <xf numFmtId="2" fontId="15" fillId="32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/>
    </xf>
    <xf numFmtId="172" fontId="42" fillId="33" borderId="10" xfId="0" applyNumberFormat="1" applyFont="1" applyFill="1" applyBorder="1" applyAlignment="1">
      <alignment/>
    </xf>
    <xf numFmtId="0" fontId="8" fillId="0" borderId="14" xfId="55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1" fontId="9" fillId="0" borderId="11" xfId="55" applyNumberFormat="1" applyFont="1" applyBorder="1" applyAlignment="1">
      <alignment horizontal="center"/>
      <protection/>
    </xf>
    <xf numFmtId="1" fontId="9" fillId="0" borderId="12" xfId="55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right" wrapText="1"/>
      <protection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wrapText="1"/>
    </xf>
    <xf numFmtId="179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5.875" style="0" customWidth="1"/>
    <col min="2" max="2" width="27.75390625" style="84" customWidth="1"/>
    <col min="3" max="3" width="5.75390625" style="84" customWidth="1"/>
    <col min="4" max="6" width="3.25390625" style="84" customWidth="1"/>
    <col min="7" max="7" width="4.25390625" style="84" customWidth="1"/>
    <col min="8" max="8" width="4.625" style="84" customWidth="1"/>
    <col min="9" max="9" width="5.75390625" style="84" customWidth="1"/>
    <col min="10" max="10" width="5.00390625" style="84" customWidth="1"/>
    <col min="11" max="11" width="8.25390625" style="0" customWidth="1"/>
    <col min="12" max="12" width="9.25390625" style="0" customWidth="1"/>
    <col min="13" max="13" width="9.00390625" style="0" customWidth="1"/>
    <col min="14" max="14" width="34.125" style="0" customWidth="1"/>
  </cols>
  <sheetData>
    <row r="1" spans="1:13" ht="118.5" customHeight="1">
      <c r="A1" s="25"/>
      <c r="B1" s="85"/>
      <c r="C1" s="160"/>
      <c r="D1" s="70"/>
      <c r="E1" s="70"/>
      <c r="F1" s="70"/>
      <c r="G1" s="70"/>
      <c r="H1" s="70"/>
      <c r="I1" s="251" t="s">
        <v>333</v>
      </c>
      <c r="J1" s="252"/>
      <c r="K1" s="252"/>
      <c r="L1" s="252"/>
      <c r="M1" s="252"/>
    </row>
    <row r="2" spans="1:13" ht="31.5" customHeight="1">
      <c r="A2" s="215" t="s">
        <v>268</v>
      </c>
      <c r="B2" s="216"/>
      <c r="C2" s="216"/>
      <c r="D2" s="216"/>
      <c r="E2" s="216"/>
      <c r="F2" s="216"/>
      <c r="G2" s="216"/>
      <c r="H2" s="216"/>
      <c r="I2" s="216"/>
      <c r="J2" s="216"/>
      <c r="K2" s="63"/>
      <c r="L2" s="217"/>
      <c r="M2" s="217"/>
    </row>
    <row r="3" spans="1:13" ht="19.5" customHeight="1">
      <c r="A3" s="218"/>
      <c r="B3" s="220" t="s">
        <v>43</v>
      </c>
      <c r="C3" s="222" t="s">
        <v>44</v>
      </c>
      <c r="D3" s="222"/>
      <c r="E3" s="222"/>
      <c r="F3" s="222"/>
      <c r="G3" s="222"/>
      <c r="H3" s="222"/>
      <c r="I3" s="222"/>
      <c r="J3" s="222"/>
      <c r="K3" s="53"/>
      <c r="L3" s="50"/>
      <c r="M3" s="50"/>
    </row>
    <row r="4" spans="1:13" ht="51" customHeight="1">
      <c r="A4" s="219"/>
      <c r="B4" s="221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175</v>
      </c>
      <c r="J4" s="44" t="s">
        <v>176</v>
      </c>
      <c r="K4" s="55" t="s">
        <v>231</v>
      </c>
      <c r="L4" s="54" t="s">
        <v>269</v>
      </c>
      <c r="M4" s="54" t="s">
        <v>304</v>
      </c>
    </row>
    <row r="5" spans="1:13" ht="15" customHeight="1">
      <c r="A5" s="26"/>
      <c r="B5" s="86" t="s">
        <v>79</v>
      </c>
      <c r="C5" s="71"/>
      <c r="D5" s="71"/>
      <c r="E5" s="71"/>
      <c r="F5" s="71"/>
      <c r="G5" s="71"/>
      <c r="H5" s="71"/>
      <c r="I5" s="71"/>
      <c r="J5" s="71"/>
      <c r="K5" s="56">
        <f>K6+K38</f>
        <v>10730.73</v>
      </c>
      <c r="L5" s="51">
        <f>L6+L38</f>
        <v>6117.5</v>
      </c>
      <c r="M5" s="51">
        <f>M6+M38</f>
        <v>5108</v>
      </c>
    </row>
    <row r="6" spans="1:13" ht="23.25" customHeight="1">
      <c r="A6" s="27" t="s">
        <v>51</v>
      </c>
      <c r="B6" s="87" t="s">
        <v>52</v>
      </c>
      <c r="C6" s="72" t="s">
        <v>53</v>
      </c>
      <c r="D6" s="72" t="s">
        <v>54</v>
      </c>
      <c r="E6" s="72" t="s">
        <v>55</v>
      </c>
      <c r="F6" s="72" t="s">
        <v>55</v>
      </c>
      <c r="G6" s="72" t="s">
        <v>53</v>
      </c>
      <c r="H6" s="72" t="s">
        <v>55</v>
      </c>
      <c r="I6" s="72" t="s">
        <v>56</v>
      </c>
      <c r="J6" s="72" t="s">
        <v>53</v>
      </c>
      <c r="K6" s="139">
        <f>K7+K18+K23+K25+K33+K35+K36</f>
        <v>5533.400000000001</v>
      </c>
      <c r="L6" s="130">
        <f>L7+L18+L23+L25+L33+L35+L36</f>
        <v>5605.7</v>
      </c>
      <c r="M6" s="130">
        <f>M7+M18+M23+M25+M33+M35+M36</f>
        <v>4588.599999999999</v>
      </c>
    </row>
    <row r="7" spans="1:13" ht="19.5" customHeight="1">
      <c r="A7" s="33" t="s">
        <v>57</v>
      </c>
      <c r="B7" s="88" t="s">
        <v>58</v>
      </c>
      <c r="C7" s="73" t="s">
        <v>59</v>
      </c>
      <c r="D7" s="73" t="s">
        <v>54</v>
      </c>
      <c r="E7" s="73" t="s">
        <v>6</v>
      </c>
      <c r="F7" s="73" t="s">
        <v>12</v>
      </c>
      <c r="G7" s="73" t="s">
        <v>53</v>
      </c>
      <c r="H7" s="73" t="s">
        <v>6</v>
      </c>
      <c r="I7" s="73" t="s">
        <v>56</v>
      </c>
      <c r="J7" s="73" t="s">
        <v>60</v>
      </c>
      <c r="K7" s="140">
        <f>SUM(K8:K17)</f>
        <v>974.4</v>
      </c>
      <c r="L7" s="127">
        <f>SUM(L8:L17)</f>
        <v>1013.1</v>
      </c>
      <c r="M7" s="127">
        <f>SUM(M8:M17)</f>
        <v>1061.4</v>
      </c>
    </row>
    <row r="8" spans="1:13" ht="72.75" customHeight="1">
      <c r="A8" s="28" t="s">
        <v>61</v>
      </c>
      <c r="B8" s="89" t="s">
        <v>105</v>
      </c>
      <c r="C8" s="74" t="s">
        <v>59</v>
      </c>
      <c r="D8" s="74" t="s">
        <v>54</v>
      </c>
      <c r="E8" s="74" t="s">
        <v>6</v>
      </c>
      <c r="F8" s="74" t="s">
        <v>12</v>
      </c>
      <c r="G8" s="74" t="s">
        <v>62</v>
      </c>
      <c r="H8" s="74" t="s">
        <v>6</v>
      </c>
      <c r="I8" s="74" t="s">
        <v>56</v>
      </c>
      <c r="J8" s="74" t="s">
        <v>60</v>
      </c>
      <c r="K8" s="141">
        <v>962.4</v>
      </c>
      <c r="L8" s="131">
        <v>1001.1</v>
      </c>
      <c r="M8" s="131">
        <v>1049.4</v>
      </c>
    </row>
    <row r="9" spans="1:13" ht="76.5" customHeight="1">
      <c r="A9" s="28" t="s">
        <v>63</v>
      </c>
      <c r="B9" s="90" t="s">
        <v>191</v>
      </c>
      <c r="C9" s="74" t="s">
        <v>59</v>
      </c>
      <c r="D9" s="74" t="s">
        <v>54</v>
      </c>
      <c r="E9" s="74" t="s">
        <v>6</v>
      </c>
      <c r="F9" s="74" t="s">
        <v>12</v>
      </c>
      <c r="G9" s="74" t="s">
        <v>62</v>
      </c>
      <c r="H9" s="74" t="s">
        <v>6</v>
      </c>
      <c r="I9" s="74" t="s">
        <v>56</v>
      </c>
      <c r="J9" s="74" t="s">
        <v>60</v>
      </c>
      <c r="K9" s="141">
        <v>0</v>
      </c>
      <c r="L9" s="131">
        <v>0</v>
      </c>
      <c r="M9" s="131">
        <v>0</v>
      </c>
    </row>
    <row r="10" spans="1:13" ht="72.75" customHeight="1">
      <c r="A10" s="28" t="s">
        <v>192</v>
      </c>
      <c r="B10" s="90" t="s">
        <v>191</v>
      </c>
      <c r="C10" s="74" t="s">
        <v>59</v>
      </c>
      <c r="D10" s="74" t="s">
        <v>54</v>
      </c>
      <c r="E10" s="74" t="s">
        <v>6</v>
      </c>
      <c r="F10" s="74" t="s">
        <v>12</v>
      </c>
      <c r="G10" s="74" t="s">
        <v>62</v>
      </c>
      <c r="H10" s="74" t="s">
        <v>6</v>
      </c>
      <c r="I10" s="74" t="s">
        <v>56</v>
      </c>
      <c r="J10" s="74" t="s">
        <v>60</v>
      </c>
      <c r="K10" s="141">
        <v>0</v>
      </c>
      <c r="L10" s="131">
        <v>0</v>
      </c>
      <c r="M10" s="131">
        <v>0</v>
      </c>
    </row>
    <row r="11" spans="1:13" ht="68.25" customHeight="1">
      <c r="A11" s="28" t="s">
        <v>193</v>
      </c>
      <c r="B11" s="90" t="s">
        <v>191</v>
      </c>
      <c r="C11" s="74" t="s">
        <v>59</v>
      </c>
      <c r="D11" s="74" t="s">
        <v>54</v>
      </c>
      <c r="E11" s="74" t="s">
        <v>6</v>
      </c>
      <c r="F11" s="74" t="s">
        <v>12</v>
      </c>
      <c r="G11" s="74" t="s">
        <v>233</v>
      </c>
      <c r="H11" s="74" t="s">
        <v>6</v>
      </c>
      <c r="I11" s="74" t="s">
        <v>56</v>
      </c>
      <c r="J11" s="74" t="s">
        <v>60</v>
      </c>
      <c r="K11" s="141">
        <v>0</v>
      </c>
      <c r="L11" s="131">
        <v>0</v>
      </c>
      <c r="M11" s="131">
        <v>0</v>
      </c>
    </row>
    <row r="12" spans="1:13" ht="110.25" customHeight="1">
      <c r="A12" s="28" t="s">
        <v>194</v>
      </c>
      <c r="B12" s="90" t="s">
        <v>190</v>
      </c>
      <c r="C12" s="74" t="s">
        <v>59</v>
      </c>
      <c r="D12" s="74" t="s">
        <v>54</v>
      </c>
      <c r="E12" s="74" t="s">
        <v>6</v>
      </c>
      <c r="F12" s="75" t="s">
        <v>12</v>
      </c>
      <c r="G12" s="75" t="s">
        <v>232</v>
      </c>
      <c r="H12" s="74" t="s">
        <v>6</v>
      </c>
      <c r="I12" s="74" t="s">
        <v>56</v>
      </c>
      <c r="J12" s="74" t="s">
        <v>60</v>
      </c>
      <c r="K12" s="141">
        <v>0</v>
      </c>
      <c r="L12" s="131">
        <v>0</v>
      </c>
      <c r="M12" s="131">
        <v>0</v>
      </c>
    </row>
    <row r="13" spans="1:13" ht="75.75" customHeight="1">
      <c r="A13" s="28" t="s">
        <v>194</v>
      </c>
      <c r="B13" s="90" t="s">
        <v>190</v>
      </c>
      <c r="C13" s="74" t="s">
        <v>59</v>
      </c>
      <c r="D13" s="74" t="s">
        <v>54</v>
      </c>
      <c r="E13" s="74" t="s">
        <v>6</v>
      </c>
      <c r="F13" s="75" t="s">
        <v>12</v>
      </c>
      <c r="G13" s="75" t="s">
        <v>232</v>
      </c>
      <c r="H13" s="74" t="s">
        <v>6</v>
      </c>
      <c r="I13" s="74" t="s">
        <v>56</v>
      </c>
      <c r="J13" s="74" t="s">
        <v>60</v>
      </c>
      <c r="K13" s="141">
        <v>0</v>
      </c>
      <c r="L13" s="131">
        <v>0</v>
      </c>
      <c r="M13" s="131">
        <v>0</v>
      </c>
    </row>
    <row r="14" spans="1:13" ht="41.25" customHeight="1">
      <c r="A14" s="29" t="s">
        <v>195</v>
      </c>
      <c r="B14" s="89" t="s">
        <v>98</v>
      </c>
      <c r="C14" s="74" t="s">
        <v>59</v>
      </c>
      <c r="D14" s="74" t="s">
        <v>54</v>
      </c>
      <c r="E14" s="74" t="s">
        <v>6</v>
      </c>
      <c r="F14" s="74" t="s">
        <v>12</v>
      </c>
      <c r="G14" s="74" t="s">
        <v>234</v>
      </c>
      <c r="H14" s="74" t="s">
        <v>6</v>
      </c>
      <c r="I14" s="74" t="s">
        <v>56</v>
      </c>
      <c r="J14" s="74" t="s">
        <v>60</v>
      </c>
      <c r="K14" s="141">
        <v>12</v>
      </c>
      <c r="L14" s="131">
        <v>12</v>
      </c>
      <c r="M14" s="131">
        <v>12</v>
      </c>
    </row>
    <row r="15" spans="1:13" ht="49.5" customHeight="1">
      <c r="A15" s="29" t="s">
        <v>196</v>
      </c>
      <c r="B15" s="89" t="s">
        <v>227</v>
      </c>
      <c r="C15" s="74" t="s">
        <v>59</v>
      </c>
      <c r="D15" s="74" t="s">
        <v>54</v>
      </c>
      <c r="E15" s="74" t="s">
        <v>6</v>
      </c>
      <c r="F15" s="74" t="s">
        <v>12</v>
      </c>
      <c r="G15" s="74" t="s">
        <v>64</v>
      </c>
      <c r="H15" s="74" t="s">
        <v>6</v>
      </c>
      <c r="I15" s="74" t="s">
        <v>56</v>
      </c>
      <c r="J15" s="74" t="s">
        <v>60</v>
      </c>
      <c r="K15" s="141">
        <v>0</v>
      </c>
      <c r="L15" s="131">
        <v>0</v>
      </c>
      <c r="M15" s="131">
        <v>0</v>
      </c>
    </row>
    <row r="16" spans="1:13" ht="73.5" customHeight="1">
      <c r="A16" s="29" t="s">
        <v>197</v>
      </c>
      <c r="B16" s="89" t="s">
        <v>228</v>
      </c>
      <c r="C16" s="74" t="s">
        <v>59</v>
      </c>
      <c r="D16" s="74" t="s">
        <v>54</v>
      </c>
      <c r="E16" s="74" t="s">
        <v>6</v>
      </c>
      <c r="F16" s="74" t="s">
        <v>12</v>
      </c>
      <c r="G16" s="74" t="s">
        <v>64</v>
      </c>
      <c r="H16" s="74" t="s">
        <v>6</v>
      </c>
      <c r="I16" s="74" t="s">
        <v>56</v>
      </c>
      <c r="J16" s="74" t="s">
        <v>60</v>
      </c>
      <c r="K16" s="141">
        <v>0</v>
      </c>
      <c r="L16" s="131">
        <v>0</v>
      </c>
      <c r="M16" s="131">
        <v>0</v>
      </c>
    </row>
    <row r="17" spans="1:13" ht="78" customHeight="1">
      <c r="A17" s="29" t="s">
        <v>229</v>
      </c>
      <c r="B17" s="89" t="s">
        <v>202</v>
      </c>
      <c r="C17" s="74"/>
      <c r="D17" s="74" t="s">
        <v>54</v>
      </c>
      <c r="E17" s="74" t="s">
        <v>6</v>
      </c>
      <c r="F17" s="74" t="s">
        <v>12</v>
      </c>
      <c r="G17" s="74" t="s">
        <v>235</v>
      </c>
      <c r="H17" s="74" t="s">
        <v>6</v>
      </c>
      <c r="I17" s="74" t="s">
        <v>56</v>
      </c>
      <c r="J17" s="74" t="s">
        <v>60</v>
      </c>
      <c r="K17" s="141">
        <v>0</v>
      </c>
      <c r="L17" s="131">
        <v>0</v>
      </c>
      <c r="M17" s="131">
        <v>0</v>
      </c>
    </row>
    <row r="18" spans="1:13" ht="33.75" customHeight="1">
      <c r="A18" s="33">
        <v>2</v>
      </c>
      <c r="B18" s="91" t="s">
        <v>99</v>
      </c>
      <c r="C18" s="73" t="s">
        <v>133</v>
      </c>
      <c r="D18" s="73" t="s">
        <v>54</v>
      </c>
      <c r="E18" s="73" t="s">
        <v>16</v>
      </c>
      <c r="F18" s="73" t="s">
        <v>12</v>
      </c>
      <c r="G18" s="73" t="s">
        <v>53</v>
      </c>
      <c r="H18" s="73" t="s">
        <v>6</v>
      </c>
      <c r="I18" s="73" t="s">
        <v>56</v>
      </c>
      <c r="J18" s="73" t="s">
        <v>60</v>
      </c>
      <c r="K18" s="142">
        <f>SUM(K19:K22)</f>
        <v>1031.8000000000002</v>
      </c>
      <c r="L18" s="158">
        <f>SUM(L19:L22)</f>
        <v>1065.4</v>
      </c>
      <c r="M18" s="158">
        <f>SUM(M19:M22)</f>
        <v>0</v>
      </c>
    </row>
    <row r="19" spans="1:13" ht="77.25" customHeight="1">
      <c r="A19" s="29" t="s">
        <v>38</v>
      </c>
      <c r="B19" s="89" t="s">
        <v>100</v>
      </c>
      <c r="C19" s="74" t="s">
        <v>133</v>
      </c>
      <c r="D19" s="74" t="s">
        <v>54</v>
      </c>
      <c r="E19" s="74" t="s">
        <v>16</v>
      </c>
      <c r="F19" s="74" t="s">
        <v>12</v>
      </c>
      <c r="G19" s="74" t="s">
        <v>238</v>
      </c>
      <c r="H19" s="74" t="s">
        <v>6</v>
      </c>
      <c r="I19" s="74" t="s">
        <v>56</v>
      </c>
      <c r="J19" s="74" t="s">
        <v>60</v>
      </c>
      <c r="K19" s="141">
        <v>373.9</v>
      </c>
      <c r="L19" s="159">
        <v>385.3</v>
      </c>
      <c r="M19" s="159">
        <v>0</v>
      </c>
    </row>
    <row r="20" spans="1:13" ht="92.25" customHeight="1">
      <c r="A20" s="29" t="s">
        <v>130</v>
      </c>
      <c r="B20" s="89" t="s">
        <v>101</v>
      </c>
      <c r="C20" s="74" t="s">
        <v>133</v>
      </c>
      <c r="D20" s="74" t="s">
        <v>54</v>
      </c>
      <c r="E20" s="74" t="s">
        <v>16</v>
      </c>
      <c r="F20" s="74" t="s">
        <v>12</v>
      </c>
      <c r="G20" s="74" t="s">
        <v>239</v>
      </c>
      <c r="H20" s="74" t="s">
        <v>6</v>
      </c>
      <c r="I20" s="74" t="s">
        <v>56</v>
      </c>
      <c r="J20" s="74" t="s">
        <v>60</v>
      </c>
      <c r="K20" s="141">
        <v>2.5</v>
      </c>
      <c r="L20" s="159">
        <v>2.5</v>
      </c>
      <c r="M20" s="159">
        <v>0</v>
      </c>
    </row>
    <row r="21" spans="1:13" ht="78.75" customHeight="1">
      <c r="A21" s="29" t="s">
        <v>131</v>
      </c>
      <c r="B21" s="89" t="s">
        <v>102</v>
      </c>
      <c r="C21" s="74" t="s">
        <v>133</v>
      </c>
      <c r="D21" s="74" t="s">
        <v>54</v>
      </c>
      <c r="E21" s="74" t="s">
        <v>16</v>
      </c>
      <c r="F21" s="74" t="s">
        <v>12</v>
      </c>
      <c r="G21" s="74" t="s">
        <v>240</v>
      </c>
      <c r="H21" s="74" t="s">
        <v>6</v>
      </c>
      <c r="I21" s="74" t="s">
        <v>56</v>
      </c>
      <c r="J21" s="74" t="s">
        <v>60</v>
      </c>
      <c r="K21" s="141">
        <v>725</v>
      </c>
      <c r="L21" s="159">
        <v>747.4</v>
      </c>
      <c r="M21" s="159">
        <v>0</v>
      </c>
    </row>
    <row r="22" spans="1:13" ht="73.5" customHeight="1">
      <c r="A22" s="29" t="s">
        <v>132</v>
      </c>
      <c r="B22" s="89" t="s">
        <v>103</v>
      </c>
      <c r="C22" s="74" t="s">
        <v>133</v>
      </c>
      <c r="D22" s="74" t="s">
        <v>54</v>
      </c>
      <c r="E22" s="74" t="s">
        <v>16</v>
      </c>
      <c r="F22" s="74" t="s">
        <v>12</v>
      </c>
      <c r="G22" s="74" t="s">
        <v>241</v>
      </c>
      <c r="H22" s="74" t="s">
        <v>6</v>
      </c>
      <c r="I22" s="74" t="s">
        <v>56</v>
      </c>
      <c r="J22" s="74" t="s">
        <v>60</v>
      </c>
      <c r="K22" s="141">
        <v>-69.6</v>
      </c>
      <c r="L22" s="159">
        <v>-69.8</v>
      </c>
      <c r="M22" s="159">
        <v>0</v>
      </c>
    </row>
    <row r="23" spans="1:13" ht="19.5" customHeight="1">
      <c r="A23" s="57">
        <v>3</v>
      </c>
      <c r="B23" s="91" t="s">
        <v>208</v>
      </c>
      <c r="C23" s="73" t="s">
        <v>59</v>
      </c>
      <c r="D23" s="73" t="s">
        <v>54</v>
      </c>
      <c r="E23" s="73" t="s">
        <v>11</v>
      </c>
      <c r="F23" s="73" t="s">
        <v>55</v>
      </c>
      <c r="G23" s="73" t="s">
        <v>53</v>
      </c>
      <c r="H23" s="73" t="s">
        <v>55</v>
      </c>
      <c r="I23" s="73" t="s">
        <v>56</v>
      </c>
      <c r="J23" s="73" t="s">
        <v>53</v>
      </c>
      <c r="K23" s="143">
        <f>K24</f>
        <v>45</v>
      </c>
      <c r="L23" s="132">
        <f>L24</f>
        <v>45</v>
      </c>
      <c r="M23" s="132">
        <f>M24</f>
        <v>45</v>
      </c>
    </row>
    <row r="24" spans="1:13" ht="23.25" customHeight="1">
      <c r="A24" s="29" t="s">
        <v>68</v>
      </c>
      <c r="B24" s="89" t="s">
        <v>208</v>
      </c>
      <c r="C24" s="74" t="s">
        <v>59</v>
      </c>
      <c r="D24" s="74" t="s">
        <v>54</v>
      </c>
      <c r="E24" s="74" t="s">
        <v>11</v>
      </c>
      <c r="F24" s="74" t="s">
        <v>16</v>
      </c>
      <c r="G24" s="74" t="s">
        <v>62</v>
      </c>
      <c r="H24" s="74" t="s">
        <v>6</v>
      </c>
      <c r="I24" s="74" t="s">
        <v>56</v>
      </c>
      <c r="J24" s="74" t="s">
        <v>60</v>
      </c>
      <c r="K24" s="143">
        <v>45</v>
      </c>
      <c r="L24" s="132">
        <v>45</v>
      </c>
      <c r="M24" s="132">
        <v>45</v>
      </c>
    </row>
    <row r="25" spans="1:13" ht="23.25" customHeight="1">
      <c r="A25" s="32">
        <v>4</v>
      </c>
      <c r="B25" s="92" t="s">
        <v>142</v>
      </c>
      <c r="C25" s="73" t="s">
        <v>59</v>
      </c>
      <c r="D25" s="73" t="s">
        <v>54</v>
      </c>
      <c r="E25" s="73" t="s">
        <v>67</v>
      </c>
      <c r="F25" s="73" t="s">
        <v>55</v>
      </c>
      <c r="G25" s="73" t="s">
        <v>53</v>
      </c>
      <c r="H25" s="73" t="s">
        <v>55</v>
      </c>
      <c r="I25" s="73" t="s">
        <v>56</v>
      </c>
      <c r="J25" s="73" t="s">
        <v>53</v>
      </c>
      <c r="K25" s="143">
        <f>SUM(K26:K28)</f>
        <v>3338</v>
      </c>
      <c r="L25" s="132">
        <f>SUM(L26:L28)</f>
        <v>3338</v>
      </c>
      <c r="M25" s="132">
        <f>SUM(M26:M28)</f>
        <v>3338</v>
      </c>
    </row>
    <row r="26" spans="1:13" ht="57" customHeight="1">
      <c r="A26" s="30" t="s">
        <v>125</v>
      </c>
      <c r="B26" s="93" t="s">
        <v>153</v>
      </c>
      <c r="C26" s="76" t="s">
        <v>59</v>
      </c>
      <c r="D26" s="76" t="s">
        <v>54</v>
      </c>
      <c r="E26" s="76" t="s">
        <v>67</v>
      </c>
      <c r="F26" s="76" t="s">
        <v>6</v>
      </c>
      <c r="G26" s="76" t="s">
        <v>64</v>
      </c>
      <c r="H26" s="76" t="s">
        <v>14</v>
      </c>
      <c r="I26" s="76" t="s">
        <v>56</v>
      </c>
      <c r="J26" s="76" t="s">
        <v>60</v>
      </c>
      <c r="K26" s="143">
        <v>535</v>
      </c>
      <c r="L26" s="132">
        <v>535</v>
      </c>
      <c r="M26" s="132">
        <v>535</v>
      </c>
    </row>
    <row r="27" spans="1:13" ht="50.25" customHeight="1">
      <c r="A27" s="30" t="s">
        <v>209</v>
      </c>
      <c r="B27" s="93" t="s">
        <v>153</v>
      </c>
      <c r="C27" s="76" t="s">
        <v>59</v>
      </c>
      <c r="D27" s="76" t="s">
        <v>54</v>
      </c>
      <c r="E27" s="76" t="s">
        <v>67</v>
      </c>
      <c r="F27" s="76" t="s">
        <v>6</v>
      </c>
      <c r="G27" s="76" t="s">
        <v>64</v>
      </c>
      <c r="H27" s="76" t="s">
        <v>14</v>
      </c>
      <c r="I27" s="76" t="s">
        <v>56</v>
      </c>
      <c r="J27" s="76" t="s">
        <v>60</v>
      </c>
      <c r="K27" s="143">
        <v>0</v>
      </c>
      <c r="L27" s="132">
        <v>0</v>
      </c>
      <c r="M27" s="132">
        <v>0</v>
      </c>
    </row>
    <row r="28" spans="1:13" ht="23.25" customHeight="1">
      <c r="A28" s="128" t="s">
        <v>210</v>
      </c>
      <c r="B28" s="94" t="s">
        <v>70</v>
      </c>
      <c r="C28" s="75" t="s">
        <v>59</v>
      </c>
      <c r="D28" s="75" t="s">
        <v>54</v>
      </c>
      <c r="E28" s="75" t="s">
        <v>67</v>
      </c>
      <c r="F28" s="75" t="s">
        <v>67</v>
      </c>
      <c r="G28" s="75" t="s">
        <v>53</v>
      </c>
      <c r="H28" s="75" t="s">
        <v>55</v>
      </c>
      <c r="I28" s="75" t="s">
        <v>56</v>
      </c>
      <c r="J28" s="75" t="s">
        <v>53</v>
      </c>
      <c r="K28" s="144">
        <f>SUM(K29:K32)</f>
        <v>2803</v>
      </c>
      <c r="L28" s="129">
        <f>SUM(L29:L32)</f>
        <v>2803</v>
      </c>
      <c r="M28" s="129">
        <f>SUM(M29:M32)</f>
        <v>2803</v>
      </c>
    </row>
    <row r="29" spans="1:13" ht="45.75" customHeight="1">
      <c r="A29" s="30" t="s">
        <v>222</v>
      </c>
      <c r="B29" s="93" t="s">
        <v>144</v>
      </c>
      <c r="C29" s="76" t="s">
        <v>59</v>
      </c>
      <c r="D29" s="76" t="s">
        <v>54</v>
      </c>
      <c r="E29" s="76" t="s">
        <v>67</v>
      </c>
      <c r="F29" s="76" t="s">
        <v>67</v>
      </c>
      <c r="G29" s="76" t="s">
        <v>236</v>
      </c>
      <c r="H29" s="76" t="s">
        <v>14</v>
      </c>
      <c r="I29" s="76" t="s">
        <v>56</v>
      </c>
      <c r="J29" s="76" t="s">
        <v>60</v>
      </c>
      <c r="K29" s="143">
        <v>2128</v>
      </c>
      <c r="L29" s="132">
        <v>2128</v>
      </c>
      <c r="M29" s="132">
        <v>2128</v>
      </c>
    </row>
    <row r="30" spans="1:13" ht="45.75" customHeight="1">
      <c r="A30" s="30" t="s">
        <v>211</v>
      </c>
      <c r="B30" s="93" t="s">
        <v>144</v>
      </c>
      <c r="C30" s="76" t="s">
        <v>59</v>
      </c>
      <c r="D30" s="76" t="s">
        <v>54</v>
      </c>
      <c r="E30" s="76" t="s">
        <v>67</v>
      </c>
      <c r="F30" s="76" t="s">
        <v>67</v>
      </c>
      <c r="G30" s="76" t="s">
        <v>141</v>
      </c>
      <c r="H30" s="76" t="s">
        <v>14</v>
      </c>
      <c r="I30" s="76" t="s">
        <v>56</v>
      </c>
      <c r="J30" s="76" t="s">
        <v>60</v>
      </c>
      <c r="K30" s="143">
        <v>0</v>
      </c>
      <c r="L30" s="132">
        <v>0</v>
      </c>
      <c r="M30" s="132">
        <v>0</v>
      </c>
    </row>
    <row r="31" spans="1:13" ht="45.75" customHeight="1">
      <c r="A31" s="30" t="s">
        <v>212</v>
      </c>
      <c r="B31" s="93" t="s">
        <v>145</v>
      </c>
      <c r="C31" s="77" t="s">
        <v>59</v>
      </c>
      <c r="D31" s="77" t="s">
        <v>54</v>
      </c>
      <c r="E31" s="77" t="s">
        <v>67</v>
      </c>
      <c r="F31" s="77" t="s">
        <v>67</v>
      </c>
      <c r="G31" s="78" t="s">
        <v>237</v>
      </c>
      <c r="H31" s="77" t="s">
        <v>14</v>
      </c>
      <c r="I31" s="78" t="s">
        <v>56</v>
      </c>
      <c r="J31" s="77" t="s">
        <v>60</v>
      </c>
      <c r="K31" s="145">
        <v>675</v>
      </c>
      <c r="L31" s="133">
        <v>675</v>
      </c>
      <c r="M31" s="133">
        <v>675</v>
      </c>
    </row>
    <row r="32" spans="1:13" ht="49.5" customHeight="1">
      <c r="A32" s="30" t="s">
        <v>213</v>
      </c>
      <c r="B32" s="93" t="s">
        <v>145</v>
      </c>
      <c r="C32" s="77" t="s">
        <v>59</v>
      </c>
      <c r="D32" s="77" t="s">
        <v>54</v>
      </c>
      <c r="E32" s="77" t="s">
        <v>67</v>
      </c>
      <c r="F32" s="77" t="s">
        <v>67</v>
      </c>
      <c r="G32" s="78" t="s">
        <v>146</v>
      </c>
      <c r="H32" s="77" t="s">
        <v>14</v>
      </c>
      <c r="I32" s="78" t="s">
        <v>56</v>
      </c>
      <c r="J32" s="77" t="s">
        <v>60</v>
      </c>
      <c r="K32" s="145">
        <v>0</v>
      </c>
      <c r="L32" s="133">
        <v>0</v>
      </c>
      <c r="M32" s="133">
        <v>0</v>
      </c>
    </row>
    <row r="33" spans="1:13" ht="78.75" customHeight="1">
      <c r="A33" s="58">
        <v>5</v>
      </c>
      <c r="B33" s="95" t="s">
        <v>150</v>
      </c>
      <c r="C33" s="79" t="s">
        <v>25</v>
      </c>
      <c r="D33" s="79" t="s">
        <v>54</v>
      </c>
      <c r="E33" s="80" t="s">
        <v>10</v>
      </c>
      <c r="F33" s="80" t="s">
        <v>13</v>
      </c>
      <c r="G33" s="80" t="s">
        <v>93</v>
      </c>
      <c r="H33" s="81">
        <v>10</v>
      </c>
      <c r="I33" s="80" t="s">
        <v>56</v>
      </c>
      <c r="J33" s="80" t="s">
        <v>73</v>
      </c>
      <c r="K33" s="146">
        <v>144.2</v>
      </c>
      <c r="L33" s="134">
        <v>144.2</v>
      </c>
      <c r="M33" s="134">
        <v>144.2</v>
      </c>
    </row>
    <row r="34" spans="1:13" ht="27" customHeight="1">
      <c r="A34" s="58"/>
      <c r="B34" s="135" t="s">
        <v>262</v>
      </c>
      <c r="C34" s="80" t="s">
        <v>25</v>
      </c>
      <c r="D34" s="79" t="s">
        <v>54</v>
      </c>
      <c r="E34" s="80" t="s">
        <v>152</v>
      </c>
      <c r="F34" s="80" t="s">
        <v>12</v>
      </c>
      <c r="G34" s="80" t="s">
        <v>263</v>
      </c>
      <c r="H34" s="81">
        <v>10</v>
      </c>
      <c r="I34" s="80" t="s">
        <v>56</v>
      </c>
      <c r="J34" s="80" t="s">
        <v>264</v>
      </c>
      <c r="K34" s="146"/>
      <c r="L34" s="134"/>
      <c r="M34" s="134"/>
    </row>
    <row r="35" spans="1:13" ht="53.25" customHeight="1">
      <c r="A35" s="58">
        <v>6</v>
      </c>
      <c r="B35" s="96" t="s">
        <v>154</v>
      </c>
      <c r="C35" s="79" t="s">
        <v>25</v>
      </c>
      <c r="D35" s="80" t="s">
        <v>54</v>
      </c>
      <c r="E35" s="80">
        <v>16</v>
      </c>
      <c r="F35" s="80">
        <v>51</v>
      </c>
      <c r="G35" s="80" t="s">
        <v>97</v>
      </c>
      <c r="H35" s="80" t="s">
        <v>12</v>
      </c>
      <c r="I35" s="80" t="s">
        <v>56</v>
      </c>
      <c r="J35" s="80" t="s">
        <v>104</v>
      </c>
      <c r="K35" s="146"/>
      <c r="L35" s="134"/>
      <c r="M35" s="134"/>
    </row>
    <row r="36" spans="1:13" ht="53.25" customHeight="1">
      <c r="A36" s="58">
        <v>7</v>
      </c>
      <c r="B36" s="96" t="s">
        <v>261</v>
      </c>
      <c r="C36" s="80" t="s">
        <v>25</v>
      </c>
      <c r="D36" s="80" t="s">
        <v>54</v>
      </c>
      <c r="E36" s="80">
        <v>16</v>
      </c>
      <c r="F36" s="80" t="s">
        <v>265</v>
      </c>
      <c r="G36" s="80" t="s">
        <v>266</v>
      </c>
      <c r="H36" s="80" t="s">
        <v>14</v>
      </c>
      <c r="I36" s="80" t="s">
        <v>56</v>
      </c>
      <c r="J36" s="80" t="s">
        <v>104</v>
      </c>
      <c r="K36" s="146"/>
      <c r="L36" s="134"/>
      <c r="M36" s="134"/>
    </row>
    <row r="37" spans="1:13" ht="25.5" customHeight="1">
      <c r="A37" s="58">
        <v>8</v>
      </c>
      <c r="B37" s="96" t="s">
        <v>230</v>
      </c>
      <c r="C37" s="79" t="s">
        <v>25</v>
      </c>
      <c r="D37" s="80" t="s">
        <v>54</v>
      </c>
      <c r="E37" s="80" t="s">
        <v>267</v>
      </c>
      <c r="F37" s="80" t="s">
        <v>6</v>
      </c>
      <c r="G37" s="80" t="s">
        <v>266</v>
      </c>
      <c r="H37" s="80" t="s">
        <v>14</v>
      </c>
      <c r="I37" s="80" t="s">
        <v>56</v>
      </c>
      <c r="J37" s="80" t="s">
        <v>219</v>
      </c>
      <c r="K37" s="146"/>
      <c r="L37" s="134"/>
      <c r="M37" s="134"/>
    </row>
    <row r="38" spans="1:13" ht="24" customHeight="1">
      <c r="A38" s="120" t="s">
        <v>75</v>
      </c>
      <c r="B38" s="121" t="s">
        <v>76</v>
      </c>
      <c r="C38" s="122" t="s">
        <v>25</v>
      </c>
      <c r="D38" s="122" t="s">
        <v>77</v>
      </c>
      <c r="E38" s="122" t="s">
        <v>55</v>
      </c>
      <c r="F38" s="122" t="s">
        <v>55</v>
      </c>
      <c r="G38" s="122" t="s">
        <v>53</v>
      </c>
      <c r="H38" s="122" t="s">
        <v>55</v>
      </c>
      <c r="I38" s="122" t="s">
        <v>56</v>
      </c>
      <c r="J38" s="122" t="s">
        <v>53</v>
      </c>
      <c r="K38" s="125">
        <f>SUM(K39:K45)</f>
        <v>5197.33</v>
      </c>
      <c r="L38" s="125">
        <f>SUM(L39:L45)</f>
        <v>511.8</v>
      </c>
      <c r="M38" s="125">
        <f>SUM(M39:M45)</f>
        <v>519.4000000000001</v>
      </c>
    </row>
    <row r="39" spans="1:13" ht="26.25" customHeight="1">
      <c r="A39" s="42" t="s">
        <v>57</v>
      </c>
      <c r="B39" s="97" t="s">
        <v>317</v>
      </c>
      <c r="C39" s="82" t="s">
        <v>25</v>
      </c>
      <c r="D39" s="82" t="s">
        <v>77</v>
      </c>
      <c r="E39" s="82" t="s">
        <v>12</v>
      </c>
      <c r="F39" s="82" t="s">
        <v>214</v>
      </c>
      <c r="G39" s="82" t="s">
        <v>72</v>
      </c>
      <c r="H39" s="82" t="s">
        <v>14</v>
      </c>
      <c r="I39" s="82" t="s">
        <v>56</v>
      </c>
      <c r="J39" s="82" t="s">
        <v>287</v>
      </c>
      <c r="K39" s="157">
        <v>1321</v>
      </c>
      <c r="L39" s="136">
        <v>193.3</v>
      </c>
      <c r="M39" s="136">
        <v>193.3</v>
      </c>
    </row>
    <row r="40" spans="1:13" ht="46.5" customHeight="1">
      <c r="A40" s="42" t="s">
        <v>65</v>
      </c>
      <c r="B40" s="97" t="s">
        <v>148</v>
      </c>
      <c r="C40" s="82" t="s">
        <v>25</v>
      </c>
      <c r="D40" s="82" t="s">
        <v>77</v>
      </c>
      <c r="E40" s="82" t="s">
        <v>12</v>
      </c>
      <c r="F40" s="82" t="s">
        <v>216</v>
      </c>
      <c r="G40" s="82" t="s">
        <v>217</v>
      </c>
      <c r="H40" s="82" t="s">
        <v>14</v>
      </c>
      <c r="I40" s="82" t="s">
        <v>56</v>
      </c>
      <c r="J40" s="82" t="s">
        <v>287</v>
      </c>
      <c r="K40" s="147">
        <v>318</v>
      </c>
      <c r="L40" s="136">
        <v>316.5</v>
      </c>
      <c r="M40" s="136">
        <v>324.1</v>
      </c>
    </row>
    <row r="41" spans="1:13" ht="31.5" customHeight="1">
      <c r="A41" s="28" t="s">
        <v>66</v>
      </c>
      <c r="B41" s="97" t="s">
        <v>149</v>
      </c>
      <c r="C41" s="71" t="s">
        <v>25</v>
      </c>
      <c r="D41" s="71" t="s">
        <v>77</v>
      </c>
      <c r="E41" s="71" t="s">
        <v>12</v>
      </c>
      <c r="F41" s="71" t="s">
        <v>215</v>
      </c>
      <c r="G41" s="71" t="s">
        <v>78</v>
      </c>
      <c r="H41" s="71" t="s">
        <v>14</v>
      </c>
      <c r="I41" s="71" t="s">
        <v>56</v>
      </c>
      <c r="J41" s="71" t="s">
        <v>287</v>
      </c>
      <c r="K41" s="148">
        <v>2</v>
      </c>
      <c r="L41" s="137">
        <v>2</v>
      </c>
      <c r="M41" s="137">
        <v>2</v>
      </c>
    </row>
    <row r="42" spans="1:13" ht="29.25">
      <c r="A42" s="31">
        <v>4</v>
      </c>
      <c r="B42" s="97" t="s">
        <v>318</v>
      </c>
      <c r="C42" s="82" t="s">
        <v>25</v>
      </c>
      <c r="D42" s="82" t="s">
        <v>77</v>
      </c>
      <c r="E42" s="82" t="s">
        <v>12</v>
      </c>
      <c r="F42" s="82" t="s">
        <v>204</v>
      </c>
      <c r="G42" s="82" t="s">
        <v>205</v>
      </c>
      <c r="H42" s="82" t="s">
        <v>14</v>
      </c>
      <c r="I42" s="82" t="s">
        <v>56</v>
      </c>
      <c r="J42" s="82" t="s">
        <v>287</v>
      </c>
      <c r="K42" s="147">
        <v>328.4</v>
      </c>
      <c r="L42" s="136"/>
      <c r="M42" s="136"/>
    </row>
    <row r="43" spans="1:13" ht="31.5">
      <c r="A43" s="31">
        <v>5</v>
      </c>
      <c r="B43" s="98" t="s">
        <v>319</v>
      </c>
      <c r="C43" s="82" t="s">
        <v>25</v>
      </c>
      <c r="D43" s="82" t="s">
        <v>77</v>
      </c>
      <c r="E43" s="82" t="s">
        <v>12</v>
      </c>
      <c r="F43" s="82" t="s">
        <v>204</v>
      </c>
      <c r="G43" s="203" t="s">
        <v>307</v>
      </c>
      <c r="H43" s="82" t="s">
        <v>14</v>
      </c>
      <c r="I43" s="82" t="s">
        <v>56</v>
      </c>
      <c r="J43" s="82" t="s">
        <v>287</v>
      </c>
      <c r="K43" s="147">
        <v>1830.67</v>
      </c>
      <c r="L43" s="136"/>
      <c r="M43" s="136"/>
    </row>
    <row r="44" spans="1:13" ht="21">
      <c r="A44" s="31">
        <v>6</v>
      </c>
      <c r="B44" s="98" t="s">
        <v>308</v>
      </c>
      <c r="C44" s="82" t="s">
        <v>25</v>
      </c>
      <c r="D44" s="82" t="s">
        <v>77</v>
      </c>
      <c r="E44" s="82" t="s">
        <v>12</v>
      </c>
      <c r="F44" s="82" t="s">
        <v>309</v>
      </c>
      <c r="G44" s="203" t="s">
        <v>147</v>
      </c>
      <c r="H44" s="82" t="s">
        <v>14</v>
      </c>
      <c r="I44" s="82" t="s">
        <v>56</v>
      </c>
      <c r="J44" s="82" t="s">
        <v>287</v>
      </c>
      <c r="K44" s="147">
        <v>357.26</v>
      </c>
      <c r="L44" s="136"/>
      <c r="M44" s="136"/>
    </row>
    <row r="45" spans="1:13" ht="21">
      <c r="A45" s="126">
        <v>7</v>
      </c>
      <c r="B45" s="99" t="s">
        <v>218</v>
      </c>
      <c r="C45" s="82" t="s">
        <v>25</v>
      </c>
      <c r="D45" s="82" t="s">
        <v>77</v>
      </c>
      <c r="E45" s="82" t="s">
        <v>187</v>
      </c>
      <c r="F45" s="82" t="s">
        <v>11</v>
      </c>
      <c r="G45" s="82" t="s">
        <v>64</v>
      </c>
      <c r="H45" s="82" t="s">
        <v>14</v>
      </c>
      <c r="I45" s="82" t="s">
        <v>56</v>
      </c>
      <c r="J45" s="82" t="s">
        <v>287</v>
      </c>
      <c r="K45" s="148">
        <f>800+240</f>
        <v>1040</v>
      </c>
      <c r="L45" s="137"/>
      <c r="M45" s="137"/>
    </row>
    <row r="46" spans="1:13" ht="12.75">
      <c r="A46" s="138"/>
      <c r="B46" s="100" t="s">
        <v>79</v>
      </c>
      <c r="C46" s="83"/>
      <c r="D46" s="83"/>
      <c r="E46" s="83"/>
      <c r="F46" s="83"/>
      <c r="G46" s="83"/>
      <c r="H46" s="83"/>
      <c r="I46" s="83"/>
      <c r="J46" s="83"/>
      <c r="K46" s="148">
        <f>K6+K38</f>
        <v>10730.73</v>
      </c>
      <c r="L46" s="148">
        <f>L6+L38</f>
        <v>6117.5</v>
      </c>
      <c r="M46" s="148">
        <f>M6+M38</f>
        <v>5108</v>
      </c>
    </row>
  </sheetData>
  <sheetProtection/>
  <mergeCells count="6">
    <mergeCell ref="A2:J2"/>
    <mergeCell ref="L2:M2"/>
    <mergeCell ref="A3:A4"/>
    <mergeCell ref="B3:B4"/>
    <mergeCell ref="C3:J3"/>
    <mergeCell ref="I1:M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O6" sqref="O6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65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78" customHeight="1">
      <c r="B1" s="23"/>
      <c r="C1" s="52"/>
      <c r="D1" s="52"/>
      <c r="E1" s="52"/>
      <c r="F1" s="226" t="s">
        <v>332</v>
      </c>
      <c r="G1" s="223"/>
      <c r="H1" s="223"/>
      <c r="I1" s="223"/>
      <c r="J1" s="223"/>
      <c r="K1" s="161"/>
    </row>
    <row r="2" spans="1:8" ht="14.25" customHeight="1">
      <c r="A2" s="224" t="s">
        <v>220</v>
      </c>
      <c r="B2" s="225"/>
      <c r="C2" s="225"/>
      <c r="D2" s="225"/>
      <c r="E2" s="225"/>
      <c r="F2" s="225"/>
      <c r="G2" s="225"/>
      <c r="H2" s="69"/>
    </row>
    <row r="3" spans="1:8" ht="14.25" customHeight="1">
      <c r="A3" s="224" t="s">
        <v>221</v>
      </c>
      <c r="B3" s="225"/>
      <c r="C3" s="225"/>
      <c r="D3" s="225"/>
      <c r="E3" s="225"/>
      <c r="F3" s="225"/>
      <c r="G3" s="225"/>
      <c r="H3" s="64"/>
    </row>
    <row r="4" ht="9.75" customHeight="1">
      <c r="J4" s="1" t="s">
        <v>223</v>
      </c>
    </row>
    <row r="5" spans="1:10" ht="45.75" customHeight="1">
      <c r="A5" s="8" t="s">
        <v>23</v>
      </c>
      <c r="B5" s="9" t="s">
        <v>15</v>
      </c>
      <c r="C5" s="9" t="s">
        <v>92</v>
      </c>
      <c r="D5" s="103" t="s">
        <v>2</v>
      </c>
      <c r="E5" s="103" t="s">
        <v>3</v>
      </c>
      <c r="F5" s="104" t="s">
        <v>4</v>
      </c>
      <c r="G5" s="104" t="s">
        <v>0</v>
      </c>
      <c r="H5" s="34" t="s">
        <v>242</v>
      </c>
      <c r="I5" s="34" t="s">
        <v>288</v>
      </c>
      <c r="J5" s="34" t="s">
        <v>305</v>
      </c>
    </row>
    <row r="6" spans="1:10" ht="19.5" customHeight="1">
      <c r="A6" s="202"/>
      <c r="B6" s="48" t="s">
        <v>24</v>
      </c>
      <c r="C6" s="149" t="s">
        <v>25</v>
      </c>
      <c r="D6" s="19"/>
      <c r="E6" s="19"/>
      <c r="F6" s="21"/>
      <c r="G6" s="21"/>
      <c r="H6" s="66">
        <f>H7+H40+H47+H54+H61+H76+H79+H84+H87</f>
        <v>11225.000000000002</v>
      </c>
      <c r="I6" s="66">
        <f>I7+I40+I47+I54+I61+I76+I79+I84+I87</f>
        <v>6122.500000000001</v>
      </c>
      <c r="J6" s="66">
        <f>J7+J40+J47+J54+J61+J76+J79+J84+J87</f>
        <v>5108</v>
      </c>
    </row>
    <row r="7" spans="1:10" ht="18.75" customHeight="1">
      <c r="A7" s="177">
        <v>1</v>
      </c>
      <c r="B7" s="178" t="s">
        <v>5</v>
      </c>
      <c r="C7" s="179" t="s">
        <v>25</v>
      </c>
      <c r="D7" s="180" t="s">
        <v>6</v>
      </c>
      <c r="E7" s="180"/>
      <c r="F7" s="181"/>
      <c r="G7" s="182"/>
      <c r="H7" s="183">
        <f>H8+H14+H16+H27+H30+H32</f>
        <v>3623.8</v>
      </c>
      <c r="I7" s="183">
        <f>I8+I14+I16+I27+I30+I32</f>
        <v>2915.8</v>
      </c>
      <c r="J7" s="183">
        <f>J8+J14+J16+J27+J30+J32</f>
        <v>2861</v>
      </c>
    </row>
    <row r="8" spans="1:10" ht="35.25" customHeight="1">
      <c r="A8" s="3" t="s">
        <v>37</v>
      </c>
      <c r="B8" s="162" t="s">
        <v>257</v>
      </c>
      <c r="C8" s="149" t="s">
        <v>25</v>
      </c>
      <c r="D8" s="175" t="s">
        <v>6</v>
      </c>
      <c r="E8" s="175" t="s">
        <v>12</v>
      </c>
      <c r="F8" s="60"/>
      <c r="G8" s="59"/>
      <c r="H8" s="67">
        <f>H11+H13+H12</f>
        <v>1104</v>
      </c>
      <c r="I8" s="124">
        <f>I11+I13</f>
        <v>1035</v>
      </c>
      <c r="J8" s="124">
        <f>J11+J13</f>
        <v>1104</v>
      </c>
    </row>
    <row r="9" spans="1:10" ht="38.25" customHeight="1">
      <c r="A9" s="2"/>
      <c r="B9" s="48" t="s">
        <v>19</v>
      </c>
      <c r="C9" s="150" t="s">
        <v>25</v>
      </c>
      <c r="D9" s="19" t="s">
        <v>6</v>
      </c>
      <c r="E9" s="19" t="s">
        <v>12</v>
      </c>
      <c r="F9" s="20" t="s">
        <v>163</v>
      </c>
      <c r="G9" s="21"/>
      <c r="H9" s="68">
        <f>H10</f>
        <v>1104</v>
      </c>
      <c r="I9" s="46">
        <f>I10</f>
        <v>1035</v>
      </c>
      <c r="J9" s="46">
        <f>J10</f>
        <v>1104</v>
      </c>
    </row>
    <row r="10" spans="1:12" ht="16.5" customHeight="1">
      <c r="A10" s="2"/>
      <c r="B10" s="48" t="s">
        <v>20</v>
      </c>
      <c r="C10" s="149" t="s">
        <v>25</v>
      </c>
      <c r="D10" s="19" t="s">
        <v>6</v>
      </c>
      <c r="E10" s="19" t="s">
        <v>12</v>
      </c>
      <c r="F10" s="20" t="s">
        <v>162</v>
      </c>
      <c r="G10" s="21"/>
      <c r="H10" s="68">
        <f>H11+H13+H12</f>
        <v>1104</v>
      </c>
      <c r="I10" s="46">
        <f>I11+I13</f>
        <v>1035</v>
      </c>
      <c r="J10" s="46">
        <f>J11+J13</f>
        <v>1104</v>
      </c>
      <c r="L10" s="174"/>
    </row>
    <row r="11" spans="1:10" ht="27.75" customHeight="1">
      <c r="A11" s="2"/>
      <c r="B11" s="48" t="s">
        <v>244</v>
      </c>
      <c r="C11" s="150" t="s">
        <v>25</v>
      </c>
      <c r="D11" s="19" t="s">
        <v>6</v>
      </c>
      <c r="E11" s="19" t="s">
        <v>12</v>
      </c>
      <c r="F11" s="20" t="s">
        <v>164</v>
      </c>
      <c r="G11" s="21" t="s">
        <v>26</v>
      </c>
      <c r="H11" s="68">
        <v>848</v>
      </c>
      <c r="I11" s="123">
        <v>795</v>
      </c>
      <c r="J11" s="123">
        <v>848</v>
      </c>
    </row>
    <row r="12" spans="1:10" ht="27.75" customHeight="1" hidden="1">
      <c r="A12" s="2"/>
      <c r="B12" s="48" t="s">
        <v>244</v>
      </c>
      <c r="C12" s="150" t="s">
        <v>25</v>
      </c>
      <c r="D12" s="19" t="s">
        <v>6</v>
      </c>
      <c r="E12" s="19" t="s">
        <v>12</v>
      </c>
      <c r="F12" s="20" t="s">
        <v>271</v>
      </c>
      <c r="G12" s="21" t="s">
        <v>26</v>
      </c>
      <c r="H12" s="68"/>
      <c r="I12" s="123"/>
      <c r="J12" s="123"/>
    </row>
    <row r="13" spans="1:10" ht="35.25" customHeight="1">
      <c r="A13" s="2"/>
      <c r="B13" s="48" t="s">
        <v>245</v>
      </c>
      <c r="C13" s="150" t="s">
        <v>25</v>
      </c>
      <c r="D13" s="19" t="s">
        <v>6</v>
      </c>
      <c r="E13" s="19" t="s">
        <v>12</v>
      </c>
      <c r="F13" s="20" t="s">
        <v>164</v>
      </c>
      <c r="G13" s="21" t="s">
        <v>178</v>
      </c>
      <c r="H13" s="68">
        <v>256</v>
      </c>
      <c r="I13" s="123">
        <v>240</v>
      </c>
      <c r="J13" s="123">
        <v>256</v>
      </c>
    </row>
    <row r="14" spans="1:10" ht="51" customHeight="1">
      <c r="A14" s="2" t="s">
        <v>63</v>
      </c>
      <c r="B14" s="162" t="s">
        <v>272</v>
      </c>
      <c r="C14" s="150" t="s">
        <v>25</v>
      </c>
      <c r="D14" s="175" t="s">
        <v>6</v>
      </c>
      <c r="E14" s="175" t="s">
        <v>16</v>
      </c>
      <c r="F14" s="20" t="s">
        <v>163</v>
      </c>
      <c r="G14" s="21"/>
      <c r="H14" s="68">
        <v>10</v>
      </c>
      <c r="I14" s="123">
        <v>10</v>
      </c>
      <c r="J14" s="123">
        <v>10</v>
      </c>
    </row>
    <row r="15" spans="1:10" ht="24" customHeight="1">
      <c r="A15" s="2"/>
      <c r="B15" s="48" t="s">
        <v>273</v>
      </c>
      <c r="C15" s="150" t="s">
        <v>25</v>
      </c>
      <c r="D15" s="19" t="s">
        <v>6</v>
      </c>
      <c r="E15" s="19" t="s">
        <v>16</v>
      </c>
      <c r="F15" s="20" t="s">
        <v>274</v>
      </c>
      <c r="G15" s="21" t="s">
        <v>275</v>
      </c>
      <c r="H15" s="68">
        <v>10</v>
      </c>
      <c r="I15" s="123">
        <v>10</v>
      </c>
      <c r="J15" s="123">
        <v>10</v>
      </c>
    </row>
    <row r="16" spans="1:10" ht="51" customHeight="1">
      <c r="A16" s="3" t="s">
        <v>192</v>
      </c>
      <c r="B16" s="162" t="s">
        <v>258</v>
      </c>
      <c r="C16" s="149" t="s">
        <v>25</v>
      </c>
      <c r="D16" s="175" t="s">
        <v>6</v>
      </c>
      <c r="E16" s="175" t="s">
        <v>7</v>
      </c>
      <c r="F16" s="60"/>
      <c r="G16" s="59"/>
      <c r="H16" s="67">
        <f>H17+H25</f>
        <v>1617</v>
      </c>
      <c r="I16" s="124">
        <f>I17+I25</f>
        <v>1474</v>
      </c>
      <c r="J16" s="124">
        <f>J17+J25</f>
        <v>1617</v>
      </c>
    </row>
    <row r="17" spans="1:10" ht="34.5" customHeight="1">
      <c r="A17" s="2"/>
      <c r="B17" s="48" t="s">
        <v>19</v>
      </c>
      <c r="C17" s="150" t="s">
        <v>25</v>
      </c>
      <c r="D17" s="19" t="s">
        <v>6</v>
      </c>
      <c r="E17" s="19" t="s">
        <v>7</v>
      </c>
      <c r="F17" s="20" t="s">
        <v>163</v>
      </c>
      <c r="G17" s="21"/>
      <c r="H17" s="68">
        <f>H19+H20+H23+H22+H24+H21+H18</f>
        <v>1615</v>
      </c>
      <c r="I17" s="123">
        <f>I19+I20+I23+I22+I24+I21+I18</f>
        <v>1472</v>
      </c>
      <c r="J17" s="123">
        <f>J19+J20+J23+J22+J24+J21+J18</f>
        <v>1615</v>
      </c>
    </row>
    <row r="18" spans="1:10" ht="34.5" customHeight="1">
      <c r="A18" s="2"/>
      <c r="B18" s="48" t="s">
        <v>244</v>
      </c>
      <c r="C18" s="149" t="s">
        <v>25</v>
      </c>
      <c r="D18" s="19" t="s">
        <v>6</v>
      </c>
      <c r="E18" s="19" t="s">
        <v>7</v>
      </c>
      <c r="F18" s="20" t="s">
        <v>166</v>
      </c>
      <c r="G18" s="21" t="s">
        <v>26</v>
      </c>
      <c r="H18" s="68">
        <v>1148</v>
      </c>
      <c r="I18" s="123">
        <v>1076</v>
      </c>
      <c r="J18" s="123">
        <v>1148</v>
      </c>
    </row>
    <row r="19" spans="1:10" ht="24.75" customHeight="1" hidden="1">
      <c r="A19" s="2"/>
      <c r="B19" s="48" t="s">
        <v>244</v>
      </c>
      <c r="C19" s="149" t="s">
        <v>25</v>
      </c>
      <c r="D19" s="19" t="s">
        <v>6</v>
      </c>
      <c r="E19" s="19" t="s">
        <v>7</v>
      </c>
      <c r="F19" s="20" t="s">
        <v>276</v>
      </c>
      <c r="G19" s="21" t="s">
        <v>26</v>
      </c>
      <c r="H19" s="68"/>
      <c r="I19" s="123"/>
      <c r="J19" s="123"/>
    </row>
    <row r="20" spans="1:10" ht="36.75" customHeight="1">
      <c r="A20" s="2"/>
      <c r="B20" s="48" t="s">
        <v>246</v>
      </c>
      <c r="C20" s="150" t="s">
        <v>25</v>
      </c>
      <c r="D20" s="19" t="s">
        <v>6</v>
      </c>
      <c r="E20" s="19" t="s">
        <v>7</v>
      </c>
      <c r="F20" s="20" t="s">
        <v>167</v>
      </c>
      <c r="G20" s="21" t="s">
        <v>27</v>
      </c>
      <c r="H20" s="68">
        <v>20</v>
      </c>
      <c r="I20" s="123">
        <v>20</v>
      </c>
      <c r="J20" s="123">
        <v>20</v>
      </c>
    </row>
    <row r="21" spans="1:10" ht="39" customHeight="1">
      <c r="A21" s="2"/>
      <c r="B21" s="48" t="s">
        <v>246</v>
      </c>
      <c r="C21" s="150" t="s">
        <v>25</v>
      </c>
      <c r="D21" s="19" t="s">
        <v>6</v>
      </c>
      <c r="E21" s="19" t="s">
        <v>7</v>
      </c>
      <c r="F21" s="20" t="s">
        <v>270</v>
      </c>
      <c r="G21" s="21" t="s">
        <v>27</v>
      </c>
      <c r="H21" s="68">
        <v>0</v>
      </c>
      <c r="I21" s="123">
        <v>0</v>
      </c>
      <c r="J21" s="123">
        <v>0</v>
      </c>
    </row>
    <row r="22" spans="1:10" ht="45.75" customHeight="1">
      <c r="A22" s="2"/>
      <c r="B22" s="48" t="s">
        <v>245</v>
      </c>
      <c r="C22" s="150" t="s">
        <v>25</v>
      </c>
      <c r="D22" s="19" t="s">
        <v>6</v>
      </c>
      <c r="E22" s="19" t="s">
        <v>7</v>
      </c>
      <c r="F22" s="20" t="s">
        <v>167</v>
      </c>
      <c r="G22" s="21" t="s">
        <v>178</v>
      </c>
      <c r="H22" s="68">
        <v>346</v>
      </c>
      <c r="I22" s="123">
        <v>325</v>
      </c>
      <c r="J22" s="123">
        <v>346</v>
      </c>
    </row>
    <row r="23" spans="1:10" ht="30.75" customHeight="1">
      <c r="A23" s="2"/>
      <c r="B23" s="48" t="s">
        <v>201</v>
      </c>
      <c r="C23" s="150" t="s">
        <v>25</v>
      </c>
      <c r="D23" s="19" t="s">
        <v>6</v>
      </c>
      <c r="E23" s="19" t="s">
        <v>7</v>
      </c>
      <c r="F23" s="20" t="s">
        <v>168</v>
      </c>
      <c r="G23" s="21" t="s">
        <v>28</v>
      </c>
      <c r="H23" s="68">
        <v>100</v>
      </c>
      <c r="I23" s="123">
        <v>50</v>
      </c>
      <c r="J23" s="123">
        <v>100</v>
      </c>
    </row>
    <row r="24" spans="1:10" ht="17.25" customHeight="1">
      <c r="A24" s="2"/>
      <c r="B24" s="48" t="s">
        <v>188</v>
      </c>
      <c r="C24" s="150" t="s">
        <v>25</v>
      </c>
      <c r="D24" s="19" t="s">
        <v>6</v>
      </c>
      <c r="E24" s="19" t="s">
        <v>7</v>
      </c>
      <c r="F24" s="20" t="s">
        <v>167</v>
      </c>
      <c r="G24" s="21" t="s">
        <v>189</v>
      </c>
      <c r="H24" s="68">
        <v>1</v>
      </c>
      <c r="I24" s="123">
        <v>1</v>
      </c>
      <c r="J24" s="123">
        <v>1</v>
      </c>
    </row>
    <row r="25" spans="1:10" ht="27.75" customHeight="1">
      <c r="A25" s="2"/>
      <c r="B25" s="48" t="s">
        <v>151</v>
      </c>
      <c r="C25" s="149" t="s">
        <v>25</v>
      </c>
      <c r="D25" s="19" t="s">
        <v>6</v>
      </c>
      <c r="E25" s="19" t="s">
        <v>7</v>
      </c>
      <c r="F25" s="47" t="s">
        <v>181</v>
      </c>
      <c r="G25" s="21"/>
      <c r="H25" s="68">
        <v>2</v>
      </c>
      <c r="I25" s="46">
        <v>2</v>
      </c>
      <c r="J25" s="46">
        <v>2</v>
      </c>
    </row>
    <row r="26" spans="1:10" ht="29.25" customHeight="1">
      <c r="A26" s="2"/>
      <c r="B26" s="48" t="s">
        <v>31</v>
      </c>
      <c r="C26" s="149" t="s">
        <v>25</v>
      </c>
      <c r="D26" s="19" t="s">
        <v>6</v>
      </c>
      <c r="E26" s="19" t="s">
        <v>7</v>
      </c>
      <c r="F26" s="47" t="s">
        <v>165</v>
      </c>
      <c r="G26" s="21" t="s">
        <v>28</v>
      </c>
      <c r="H26" s="68">
        <v>2</v>
      </c>
      <c r="I26" s="123">
        <v>2</v>
      </c>
      <c r="J26" s="123">
        <v>2</v>
      </c>
    </row>
    <row r="27" spans="1:10" ht="34.5" customHeight="1">
      <c r="A27" s="3" t="s">
        <v>193</v>
      </c>
      <c r="B27" s="162" t="s">
        <v>259</v>
      </c>
      <c r="C27" s="150" t="s">
        <v>25</v>
      </c>
      <c r="D27" s="175" t="s">
        <v>6</v>
      </c>
      <c r="E27" s="175" t="s">
        <v>67</v>
      </c>
      <c r="F27" s="60"/>
      <c r="G27" s="59"/>
      <c r="H27" s="67">
        <f>H29</f>
        <v>186</v>
      </c>
      <c r="I27" s="62">
        <f>I28</f>
        <v>0</v>
      </c>
      <c r="J27" s="62">
        <f>J28</f>
        <v>0</v>
      </c>
    </row>
    <row r="28" spans="1:10" ht="25.5" customHeight="1">
      <c r="A28" s="2"/>
      <c r="B28" s="48" t="s">
        <v>134</v>
      </c>
      <c r="C28" s="150" t="s">
        <v>25</v>
      </c>
      <c r="D28" s="19" t="s">
        <v>6</v>
      </c>
      <c r="E28" s="19" t="s">
        <v>67</v>
      </c>
      <c r="F28" s="20" t="s">
        <v>179</v>
      </c>
      <c r="G28" s="21"/>
      <c r="H28" s="68">
        <f>H29</f>
        <v>186</v>
      </c>
      <c r="I28" s="123">
        <f>I29</f>
        <v>0</v>
      </c>
      <c r="J28" s="123">
        <f>J29</f>
        <v>0</v>
      </c>
    </row>
    <row r="29" spans="1:10" ht="20.25" customHeight="1">
      <c r="A29" s="2"/>
      <c r="B29" s="48" t="s">
        <v>260</v>
      </c>
      <c r="C29" s="150" t="s">
        <v>25</v>
      </c>
      <c r="D29" s="19" t="s">
        <v>6</v>
      </c>
      <c r="E29" s="19" t="s">
        <v>67</v>
      </c>
      <c r="F29" s="20" t="s">
        <v>179</v>
      </c>
      <c r="G29" s="21" t="s">
        <v>135</v>
      </c>
      <c r="H29" s="68">
        <v>186</v>
      </c>
      <c r="I29" s="123"/>
      <c r="J29" s="123"/>
    </row>
    <row r="30" spans="1:10" ht="24.75" customHeight="1">
      <c r="A30" s="49" t="s">
        <v>194</v>
      </c>
      <c r="B30" s="162" t="s">
        <v>139</v>
      </c>
      <c r="C30" s="176" t="s">
        <v>25</v>
      </c>
      <c r="D30" s="175" t="s">
        <v>6</v>
      </c>
      <c r="E30" s="175" t="s">
        <v>10</v>
      </c>
      <c r="F30" s="60"/>
      <c r="G30" s="59"/>
      <c r="H30" s="67">
        <f>H31</f>
        <v>30</v>
      </c>
      <c r="I30" s="124">
        <f>I31</f>
        <v>20</v>
      </c>
      <c r="J30" s="124">
        <f>J31</f>
        <v>20</v>
      </c>
    </row>
    <row r="31" spans="1:11" ht="21.75" customHeight="1">
      <c r="A31" s="49"/>
      <c r="B31" s="48" t="s">
        <v>247</v>
      </c>
      <c r="C31" s="150" t="s">
        <v>25</v>
      </c>
      <c r="D31" s="19" t="s">
        <v>6</v>
      </c>
      <c r="E31" s="19" t="s">
        <v>10</v>
      </c>
      <c r="F31" s="20" t="s">
        <v>180</v>
      </c>
      <c r="G31" s="21" t="s">
        <v>177</v>
      </c>
      <c r="H31" s="68">
        <v>30</v>
      </c>
      <c r="I31" s="46">
        <v>20</v>
      </c>
      <c r="J31" s="46">
        <v>20</v>
      </c>
      <c r="K31" s="101"/>
    </row>
    <row r="32" spans="1:11" ht="22.5" customHeight="1">
      <c r="A32" s="49" t="s">
        <v>195</v>
      </c>
      <c r="B32" s="162" t="s">
        <v>151</v>
      </c>
      <c r="C32" s="150" t="s">
        <v>25</v>
      </c>
      <c r="D32" s="175" t="s">
        <v>6</v>
      </c>
      <c r="E32" s="175" t="s">
        <v>152</v>
      </c>
      <c r="F32" s="60"/>
      <c r="G32" s="59"/>
      <c r="H32" s="67">
        <f>H34+H35+H33</f>
        <v>676.8</v>
      </c>
      <c r="I32" s="67">
        <f>I34+I35+I33</f>
        <v>376.8</v>
      </c>
      <c r="J32" s="67">
        <f>J34+J35+J33</f>
        <v>110</v>
      </c>
      <c r="K32" s="102"/>
    </row>
    <row r="33" spans="1:11" ht="24.75" customHeight="1">
      <c r="A33" s="49"/>
      <c r="B33" s="48" t="s">
        <v>291</v>
      </c>
      <c r="C33" s="150" t="s">
        <v>25</v>
      </c>
      <c r="D33" s="19" t="s">
        <v>6</v>
      </c>
      <c r="E33" s="19" t="s">
        <v>152</v>
      </c>
      <c r="F33" s="20" t="s">
        <v>292</v>
      </c>
      <c r="G33" s="21" t="s">
        <v>28</v>
      </c>
      <c r="H33" s="68">
        <v>316.8</v>
      </c>
      <c r="I33" s="46">
        <f>120+196.8</f>
        <v>316.8</v>
      </c>
      <c r="J33" s="46">
        <v>0</v>
      </c>
      <c r="K33" s="101"/>
    </row>
    <row r="34" spans="1:10" ht="27" customHeight="1">
      <c r="A34" s="49"/>
      <c r="B34" s="48" t="s">
        <v>201</v>
      </c>
      <c r="C34" s="150" t="s">
        <v>25</v>
      </c>
      <c r="D34" s="19" t="s">
        <v>6</v>
      </c>
      <c r="E34" s="19" t="s">
        <v>152</v>
      </c>
      <c r="F34" s="20" t="s">
        <v>169</v>
      </c>
      <c r="G34" s="21" t="s">
        <v>28</v>
      </c>
      <c r="H34" s="68">
        <v>350</v>
      </c>
      <c r="I34" s="123">
        <v>50</v>
      </c>
      <c r="J34" s="123">
        <v>100</v>
      </c>
    </row>
    <row r="35" spans="1:10" ht="24.75" customHeight="1">
      <c r="A35" s="49"/>
      <c r="B35" s="48" t="s">
        <v>188</v>
      </c>
      <c r="C35" s="150" t="s">
        <v>25</v>
      </c>
      <c r="D35" s="19" t="s">
        <v>6</v>
      </c>
      <c r="E35" s="19" t="s">
        <v>152</v>
      </c>
      <c r="F35" s="20" t="s">
        <v>169</v>
      </c>
      <c r="G35" s="21"/>
      <c r="H35" s="68">
        <f>H37+H38+H39+H36</f>
        <v>10</v>
      </c>
      <c r="I35" s="68">
        <f>I37+I38+I39+I36</f>
        <v>10</v>
      </c>
      <c r="J35" s="68">
        <f>J37+J38+J39+J36</f>
        <v>10</v>
      </c>
    </row>
    <row r="36" spans="1:10" ht="24.75" customHeight="1">
      <c r="A36" s="49"/>
      <c r="B36" s="48" t="s">
        <v>277</v>
      </c>
      <c r="C36" s="150" t="s">
        <v>25</v>
      </c>
      <c r="D36" s="19" t="s">
        <v>6</v>
      </c>
      <c r="E36" s="19" t="s">
        <v>152</v>
      </c>
      <c r="F36" s="20" t="s">
        <v>169</v>
      </c>
      <c r="G36" s="21" t="s">
        <v>278</v>
      </c>
      <c r="H36" s="68"/>
      <c r="I36" s="123"/>
      <c r="J36" s="123"/>
    </row>
    <row r="37" spans="1:10" ht="22.5" customHeight="1">
      <c r="A37" s="49"/>
      <c r="B37" s="48" t="s">
        <v>94</v>
      </c>
      <c r="C37" s="150" t="s">
        <v>25</v>
      </c>
      <c r="D37" s="19" t="s">
        <v>6</v>
      </c>
      <c r="E37" s="19" t="s">
        <v>152</v>
      </c>
      <c r="F37" s="20" t="s">
        <v>169</v>
      </c>
      <c r="G37" s="21" t="s">
        <v>29</v>
      </c>
      <c r="H37" s="68"/>
      <c r="I37" s="123"/>
      <c r="J37" s="123"/>
    </row>
    <row r="38" spans="1:10" ht="24" customHeight="1">
      <c r="A38" s="49"/>
      <c r="B38" s="48" t="s">
        <v>303</v>
      </c>
      <c r="C38" s="150" t="s">
        <v>25</v>
      </c>
      <c r="D38" s="19" t="s">
        <v>6</v>
      </c>
      <c r="E38" s="19" t="s">
        <v>152</v>
      </c>
      <c r="F38" s="20" t="s">
        <v>169</v>
      </c>
      <c r="G38" s="21" t="s">
        <v>30</v>
      </c>
      <c r="H38" s="68">
        <v>10</v>
      </c>
      <c r="I38" s="123">
        <v>10</v>
      </c>
      <c r="J38" s="123">
        <v>10</v>
      </c>
    </row>
    <row r="39" spans="1:10" ht="24" customHeight="1">
      <c r="A39" s="49"/>
      <c r="B39" s="48" t="s">
        <v>188</v>
      </c>
      <c r="C39" s="150" t="s">
        <v>25</v>
      </c>
      <c r="D39" s="19" t="s">
        <v>6</v>
      </c>
      <c r="E39" s="19" t="s">
        <v>152</v>
      </c>
      <c r="F39" s="20" t="s">
        <v>169</v>
      </c>
      <c r="G39" s="21" t="s">
        <v>189</v>
      </c>
      <c r="H39" s="68"/>
      <c r="I39" s="123"/>
      <c r="J39" s="123"/>
    </row>
    <row r="40" spans="1:10" ht="26.25" customHeight="1">
      <c r="A40" s="184">
        <v>2</v>
      </c>
      <c r="B40" s="178" t="s">
        <v>32</v>
      </c>
      <c r="C40" s="179" t="s">
        <v>25</v>
      </c>
      <c r="D40" s="180" t="s">
        <v>12</v>
      </c>
      <c r="E40" s="180"/>
      <c r="F40" s="181"/>
      <c r="G40" s="182"/>
      <c r="H40" s="185">
        <f aca="true" t="shared" si="0" ref="H40:J41">H41</f>
        <v>318</v>
      </c>
      <c r="I40" s="186">
        <f t="shared" si="0"/>
        <v>316.5</v>
      </c>
      <c r="J40" s="186">
        <f t="shared" si="0"/>
        <v>324.09999999999997</v>
      </c>
    </row>
    <row r="41" spans="1:10" ht="24" customHeight="1">
      <c r="A41" s="49" t="s">
        <v>38</v>
      </c>
      <c r="B41" s="48" t="s">
        <v>33</v>
      </c>
      <c r="C41" s="149" t="s">
        <v>25</v>
      </c>
      <c r="D41" s="19" t="s">
        <v>12</v>
      </c>
      <c r="E41" s="19" t="s">
        <v>16</v>
      </c>
      <c r="F41" s="47"/>
      <c r="G41" s="21"/>
      <c r="H41" s="68">
        <f t="shared" si="0"/>
        <v>318</v>
      </c>
      <c r="I41" s="46">
        <f t="shared" si="0"/>
        <v>316.5</v>
      </c>
      <c r="J41" s="46">
        <f t="shared" si="0"/>
        <v>324.09999999999997</v>
      </c>
    </row>
    <row r="42" spans="1:10" ht="32.25" customHeight="1">
      <c r="A42" s="22"/>
      <c r="B42" s="48" t="s">
        <v>34</v>
      </c>
      <c r="C42" s="150" t="s">
        <v>25</v>
      </c>
      <c r="D42" s="19" t="s">
        <v>12</v>
      </c>
      <c r="E42" s="19" t="s">
        <v>16</v>
      </c>
      <c r="F42" s="47" t="s">
        <v>171</v>
      </c>
      <c r="G42" s="21"/>
      <c r="H42" s="68">
        <f>SUM(H43:H46)</f>
        <v>318</v>
      </c>
      <c r="I42" s="46">
        <f>SUM(I43:I46)</f>
        <v>316.5</v>
      </c>
      <c r="J42" s="46">
        <f>SUM(J43:J46)</f>
        <v>324.09999999999997</v>
      </c>
    </row>
    <row r="43" spans="1:10" ht="23.25" customHeight="1">
      <c r="A43" s="22"/>
      <c r="B43" s="48" t="s">
        <v>244</v>
      </c>
      <c r="C43" s="149" t="s">
        <v>25</v>
      </c>
      <c r="D43" s="19" t="s">
        <v>12</v>
      </c>
      <c r="E43" s="19" t="s">
        <v>16</v>
      </c>
      <c r="F43" s="47" t="s">
        <v>170</v>
      </c>
      <c r="G43" s="21" t="s">
        <v>26</v>
      </c>
      <c r="H43" s="68">
        <v>237</v>
      </c>
      <c r="I43" s="68">
        <v>237</v>
      </c>
      <c r="J43" s="68">
        <v>237</v>
      </c>
    </row>
    <row r="44" spans="1:10" ht="24.75" customHeight="1">
      <c r="A44" s="22"/>
      <c r="B44" s="48" t="s">
        <v>246</v>
      </c>
      <c r="C44" s="149" t="s">
        <v>25</v>
      </c>
      <c r="D44" s="19" t="s">
        <v>12</v>
      </c>
      <c r="E44" s="19" t="s">
        <v>16</v>
      </c>
      <c r="F44" s="47" t="s">
        <v>170</v>
      </c>
      <c r="G44" s="21" t="s">
        <v>27</v>
      </c>
      <c r="H44" s="68">
        <v>7</v>
      </c>
      <c r="I44" s="68">
        <v>6.7</v>
      </c>
      <c r="J44" s="68">
        <v>6.7</v>
      </c>
    </row>
    <row r="45" spans="1:10" ht="24.75" customHeight="1">
      <c r="A45" s="22"/>
      <c r="B45" s="48" t="s">
        <v>245</v>
      </c>
      <c r="C45" s="149" t="s">
        <v>25</v>
      </c>
      <c r="D45" s="19" t="s">
        <v>12</v>
      </c>
      <c r="E45" s="19" t="s">
        <v>16</v>
      </c>
      <c r="F45" s="47" t="s">
        <v>170</v>
      </c>
      <c r="G45" s="21" t="s">
        <v>178</v>
      </c>
      <c r="H45" s="68">
        <v>71</v>
      </c>
      <c r="I45" s="68">
        <v>71</v>
      </c>
      <c r="J45" s="68">
        <v>71</v>
      </c>
    </row>
    <row r="46" spans="1:10" ht="26.25" customHeight="1">
      <c r="A46" s="22"/>
      <c r="B46" s="48" t="s">
        <v>201</v>
      </c>
      <c r="C46" s="149" t="s">
        <v>25</v>
      </c>
      <c r="D46" s="19" t="s">
        <v>12</v>
      </c>
      <c r="E46" s="19" t="s">
        <v>16</v>
      </c>
      <c r="F46" s="47" t="s">
        <v>170</v>
      </c>
      <c r="G46" s="21" t="s">
        <v>28</v>
      </c>
      <c r="H46" s="68">
        <v>3</v>
      </c>
      <c r="I46" s="68">
        <v>1.8</v>
      </c>
      <c r="J46" s="68">
        <v>9.4</v>
      </c>
    </row>
    <row r="47" spans="1:11" s="24" customFormat="1" ht="26.25" customHeight="1">
      <c r="A47" s="184">
        <v>3</v>
      </c>
      <c r="B47" s="178" t="s">
        <v>18</v>
      </c>
      <c r="C47" s="179" t="s">
        <v>25</v>
      </c>
      <c r="D47" s="180" t="s">
        <v>16</v>
      </c>
      <c r="E47" s="180"/>
      <c r="F47" s="187"/>
      <c r="G47" s="182"/>
      <c r="H47" s="185">
        <f>H48+H51</f>
        <v>20</v>
      </c>
      <c r="I47" s="186">
        <f>I48+I51</f>
        <v>20</v>
      </c>
      <c r="J47" s="186">
        <f>J48+J51</f>
        <v>20</v>
      </c>
      <c r="K47" s="1"/>
    </row>
    <row r="48" spans="1:11" s="24" customFormat="1" ht="36" customHeight="1">
      <c r="A48" s="49" t="s">
        <v>39</v>
      </c>
      <c r="B48" s="48" t="s">
        <v>248</v>
      </c>
      <c r="C48" s="149" t="s">
        <v>25</v>
      </c>
      <c r="D48" s="19" t="s">
        <v>16</v>
      </c>
      <c r="E48" s="19" t="s">
        <v>13</v>
      </c>
      <c r="F48" s="20"/>
      <c r="G48" s="21"/>
      <c r="H48" s="68">
        <f aca="true" t="shared" si="1" ref="H48:J49">H49</f>
        <v>10</v>
      </c>
      <c r="I48" s="46">
        <f t="shared" si="1"/>
        <v>10</v>
      </c>
      <c r="J48" s="46">
        <f t="shared" si="1"/>
        <v>10</v>
      </c>
      <c r="K48" s="1"/>
    </row>
    <row r="49" spans="1:10" ht="35.25" customHeight="1">
      <c r="A49" s="22"/>
      <c r="B49" s="48" t="s">
        <v>21</v>
      </c>
      <c r="C49" s="150" t="s">
        <v>25</v>
      </c>
      <c r="D49" s="19" t="s">
        <v>16</v>
      </c>
      <c r="E49" s="19" t="s">
        <v>13</v>
      </c>
      <c r="F49" s="20" t="s">
        <v>172</v>
      </c>
      <c r="G49" s="21"/>
      <c r="H49" s="68">
        <f t="shared" si="1"/>
        <v>10</v>
      </c>
      <c r="I49" s="46">
        <f t="shared" si="1"/>
        <v>10</v>
      </c>
      <c r="J49" s="46">
        <f t="shared" si="1"/>
        <v>10</v>
      </c>
    </row>
    <row r="50" spans="1:10" ht="26.25" customHeight="1">
      <c r="A50" s="22"/>
      <c r="B50" s="48" t="s">
        <v>201</v>
      </c>
      <c r="C50" s="149" t="s">
        <v>25</v>
      </c>
      <c r="D50" s="19" t="s">
        <v>16</v>
      </c>
      <c r="E50" s="19" t="s">
        <v>13</v>
      </c>
      <c r="F50" s="20" t="s">
        <v>172</v>
      </c>
      <c r="G50" s="21" t="s">
        <v>28</v>
      </c>
      <c r="H50" s="68">
        <v>10</v>
      </c>
      <c r="I50" s="123">
        <v>10</v>
      </c>
      <c r="J50" s="123">
        <v>10</v>
      </c>
    </row>
    <row r="51" spans="1:10" ht="24.75" customHeight="1">
      <c r="A51" s="49" t="s">
        <v>40</v>
      </c>
      <c r="B51" s="48" t="s">
        <v>35</v>
      </c>
      <c r="C51" s="150" t="s">
        <v>25</v>
      </c>
      <c r="D51" s="19" t="s">
        <v>36</v>
      </c>
      <c r="E51" s="19" t="s">
        <v>74</v>
      </c>
      <c r="F51" s="47"/>
      <c r="G51" s="21"/>
      <c r="H51" s="68">
        <f aca="true" t="shared" si="2" ref="H51:J52">H52</f>
        <v>10</v>
      </c>
      <c r="I51" s="123">
        <f t="shared" si="2"/>
        <v>10</v>
      </c>
      <c r="J51" s="123">
        <f t="shared" si="2"/>
        <v>10</v>
      </c>
    </row>
    <row r="52" spans="1:10" ht="37.5" customHeight="1">
      <c r="A52" s="22"/>
      <c r="B52" s="48" t="s">
        <v>80</v>
      </c>
      <c r="C52" s="149" t="s">
        <v>25</v>
      </c>
      <c r="D52" s="19" t="s">
        <v>36</v>
      </c>
      <c r="E52" s="19" t="s">
        <v>74</v>
      </c>
      <c r="F52" s="47" t="s">
        <v>174</v>
      </c>
      <c r="G52" s="21"/>
      <c r="H52" s="68">
        <f t="shared" si="2"/>
        <v>10</v>
      </c>
      <c r="I52" s="68">
        <f t="shared" si="2"/>
        <v>10</v>
      </c>
      <c r="J52" s="68">
        <f t="shared" si="2"/>
        <v>10</v>
      </c>
    </row>
    <row r="53" spans="1:10" ht="36" customHeight="1">
      <c r="A53" s="22"/>
      <c r="B53" s="48" t="s">
        <v>201</v>
      </c>
      <c r="C53" s="150" t="s">
        <v>25</v>
      </c>
      <c r="D53" s="19" t="s">
        <v>36</v>
      </c>
      <c r="E53" s="19" t="s">
        <v>74</v>
      </c>
      <c r="F53" s="47" t="s">
        <v>173</v>
      </c>
      <c r="G53" s="21" t="s">
        <v>28</v>
      </c>
      <c r="H53" s="68">
        <v>10</v>
      </c>
      <c r="I53" s="123">
        <v>10</v>
      </c>
      <c r="J53" s="123">
        <v>10</v>
      </c>
    </row>
    <row r="54" spans="1:10" ht="19.5" customHeight="1">
      <c r="A54" s="184">
        <v>4</v>
      </c>
      <c r="B54" s="178" t="s">
        <v>8</v>
      </c>
      <c r="C54" s="179" t="s">
        <v>25</v>
      </c>
      <c r="D54" s="180" t="s">
        <v>7</v>
      </c>
      <c r="E54" s="180"/>
      <c r="F54" s="181"/>
      <c r="G54" s="182"/>
      <c r="H54" s="188">
        <f aca="true" t="shared" si="3" ref="H54:J55">H55</f>
        <v>1031.8</v>
      </c>
      <c r="I54" s="188">
        <f t="shared" si="3"/>
        <v>1065.4</v>
      </c>
      <c r="J54" s="188">
        <f t="shared" si="3"/>
        <v>0</v>
      </c>
    </row>
    <row r="55" spans="1:11" ht="27" customHeight="1">
      <c r="A55" s="49" t="s">
        <v>41</v>
      </c>
      <c r="B55" s="48" t="s">
        <v>95</v>
      </c>
      <c r="C55" s="150" t="s">
        <v>25</v>
      </c>
      <c r="D55" s="19" t="s">
        <v>7</v>
      </c>
      <c r="E55" s="19" t="s">
        <v>13</v>
      </c>
      <c r="F55" s="47"/>
      <c r="G55" s="21"/>
      <c r="H55" s="68">
        <f t="shared" si="3"/>
        <v>1031.8</v>
      </c>
      <c r="I55" s="123">
        <f t="shared" si="3"/>
        <v>1065.4</v>
      </c>
      <c r="J55" s="123">
        <f t="shared" si="3"/>
        <v>0</v>
      </c>
      <c r="K55" s="24"/>
    </row>
    <row r="56" spans="1:11" ht="21.75" customHeight="1">
      <c r="A56" s="49"/>
      <c r="B56" s="48" t="s">
        <v>203</v>
      </c>
      <c r="C56" s="150" t="s">
        <v>25</v>
      </c>
      <c r="D56" s="19" t="s">
        <v>7</v>
      </c>
      <c r="E56" s="19" t="s">
        <v>13</v>
      </c>
      <c r="F56" s="47" t="s">
        <v>289</v>
      </c>
      <c r="G56" s="21"/>
      <c r="H56" s="68">
        <f>H57+H58+H59+H60</f>
        <v>1031.8</v>
      </c>
      <c r="I56" s="123">
        <f>I57</f>
        <v>1065.4</v>
      </c>
      <c r="J56" s="123">
        <f>J57</f>
        <v>0</v>
      </c>
      <c r="K56" s="24"/>
    </row>
    <row r="57" spans="1:10" ht="26.25" customHeight="1">
      <c r="A57" s="49"/>
      <c r="B57" s="48" t="s">
        <v>201</v>
      </c>
      <c r="C57" s="150" t="s">
        <v>25</v>
      </c>
      <c r="D57" s="19" t="s">
        <v>7</v>
      </c>
      <c r="E57" s="19" t="s">
        <v>13</v>
      </c>
      <c r="F57" s="47" t="s">
        <v>289</v>
      </c>
      <c r="G57" s="21" t="s">
        <v>28</v>
      </c>
      <c r="H57" s="68">
        <v>1031.8</v>
      </c>
      <c r="I57" s="123">
        <v>1065.4</v>
      </c>
      <c r="J57" s="123">
        <v>0</v>
      </c>
    </row>
    <row r="58" spans="1:10" ht="22.5" customHeight="1">
      <c r="A58" s="49"/>
      <c r="B58" s="48" t="s">
        <v>188</v>
      </c>
      <c r="C58" s="150" t="s">
        <v>25</v>
      </c>
      <c r="D58" s="19" t="s">
        <v>7</v>
      </c>
      <c r="E58" s="19" t="s">
        <v>13</v>
      </c>
      <c r="F58" s="47" t="s">
        <v>289</v>
      </c>
      <c r="G58" s="21" t="s">
        <v>189</v>
      </c>
      <c r="H58" s="68">
        <v>0</v>
      </c>
      <c r="I58" s="123"/>
      <c r="J58" s="123"/>
    </row>
    <row r="59" spans="1:10" ht="51" customHeight="1" hidden="1">
      <c r="A59" s="49"/>
      <c r="B59" s="48" t="s">
        <v>201</v>
      </c>
      <c r="C59" s="150" t="s">
        <v>25</v>
      </c>
      <c r="D59" s="19" t="s">
        <v>7</v>
      </c>
      <c r="E59" s="19" t="s">
        <v>13</v>
      </c>
      <c r="F59" s="47" t="s">
        <v>293</v>
      </c>
      <c r="G59" s="21" t="s">
        <v>28</v>
      </c>
      <c r="H59" s="68">
        <v>0</v>
      </c>
      <c r="I59" s="123"/>
      <c r="J59" s="123"/>
    </row>
    <row r="60" spans="1:10" ht="20.25" customHeight="1" hidden="1">
      <c r="A60" s="49"/>
      <c r="B60" s="48" t="s">
        <v>201</v>
      </c>
      <c r="C60" s="150" t="s">
        <v>25</v>
      </c>
      <c r="D60" s="19" t="s">
        <v>7</v>
      </c>
      <c r="E60" s="19" t="s">
        <v>13</v>
      </c>
      <c r="F60" s="47" t="s">
        <v>294</v>
      </c>
      <c r="G60" s="21" t="s">
        <v>28</v>
      </c>
      <c r="H60" s="68">
        <v>0</v>
      </c>
      <c r="I60" s="123"/>
      <c r="J60" s="123"/>
    </row>
    <row r="61" spans="1:10" ht="20.25" customHeight="1">
      <c r="A61" s="189" t="s">
        <v>91</v>
      </c>
      <c r="B61" s="190" t="s">
        <v>1</v>
      </c>
      <c r="C61" s="179" t="s">
        <v>25</v>
      </c>
      <c r="D61" s="180" t="s">
        <v>11</v>
      </c>
      <c r="E61" s="180"/>
      <c r="F61" s="191"/>
      <c r="G61" s="182"/>
      <c r="H61" s="188">
        <f>H62</f>
        <v>4260.14</v>
      </c>
      <c r="I61" s="188">
        <f>I62</f>
        <v>290.8</v>
      </c>
      <c r="J61" s="188">
        <f>J62</f>
        <v>388.9</v>
      </c>
    </row>
    <row r="62" spans="1:10" ht="26.25" customHeight="1">
      <c r="A62" s="49" t="s">
        <v>243</v>
      </c>
      <c r="B62" s="48" t="s">
        <v>22</v>
      </c>
      <c r="C62" s="150" t="s">
        <v>25</v>
      </c>
      <c r="D62" s="19" t="s">
        <v>11</v>
      </c>
      <c r="E62" s="19" t="s">
        <v>16</v>
      </c>
      <c r="F62" s="45"/>
      <c r="G62" s="21"/>
      <c r="H62" s="68">
        <f>SUM(H63:H75)</f>
        <v>4260.14</v>
      </c>
      <c r="I62" s="68">
        <f>SUM(I63:I75)</f>
        <v>290.8</v>
      </c>
      <c r="J62" s="68">
        <f>SUM(J63:J75)</f>
        <v>388.9</v>
      </c>
    </row>
    <row r="63" spans="1:10" ht="24" customHeight="1">
      <c r="A63" s="22"/>
      <c r="B63" s="48" t="s">
        <v>255</v>
      </c>
      <c r="C63" s="149" t="s">
        <v>25</v>
      </c>
      <c r="D63" s="19" t="s">
        <v>11</v>
      </c>
      <c r="E63" s="19" t="s">
        <v>16</v>
      </c>
      <c r="F63" s="45" t="s">
        <v>182</v>
      </c>
      <c r="G63" s="21" t="s">
        <v>28</v>
      </c>
      <c r="H63" s="68">
        <v>250</v>
      </c>
      <c r="I63" s="46">
        <v>100</v>
      </c>
      <c r="J63" s="46">
        <v>150</v>
      </c>
    </row>
    <row r="64" spans="1:10" ht="18" customHeight="1">
      <c r="A64" s="22"/>
      <c r="B64" s="48" t="s">
        <v>277</v>
      </c>
      <c r="C64" s="149" t="s">
        <v>25</v>
      </c>
      <c r="D64" s="19" t="s">
        <v>11</v>
      </c>
      <c r="E64" s="19" t="s">
        <v>16</v>
      </c>
      <c r="F64" s="45" t="s">
        <v>182</v>
      </c>
      <c r="G64" s="21" t="s">
        <v>278</v>
      </c>
      <c r="H64" s="68"/>
      <c r="I64" s="46"/>
      <c r="J64" s="46"/>
    </row>
    <row r="65" spans="1:10" ht="42.75" customHeight="1">
      <c r="A65" s="49"/>
      <c r="B65" s="48" t="s">
        <v>256</v>
      </c>
      <c r="C65" s="150" t="s">
        <v>25</v>
      </c>
      <c r="D65" s="19" t="s">
        <v>11</v>
      </c>
      <c r="E65" s="19" t="s">
        <v>16</v>
      </c>
      <c r="F65" s="45" t="s">
        <v>183</v>
      </c>
      <c r="G65" s="21" t="s">
        <v>28</v>
      </c>
      <c r="H65" s="68">
        <v>806.8</v>
      </c>
      <c r="I65" s="46">
        <v>190.8</v>
      </c>
      <c r="J65" s="46">
        <v>238.9</v>
      </c>
    </row>
    <row r="66" spans="1:10" ht="19.5" customHeight="1">
      <c r="A66" s="49"/>
      <c r="B66" s="48" t="s">
        <v>277</v>
      </c>
      <c r="C66" s="150" t="s">
        <v>25</v>
      </c>
      <c r="D66" s="19" t="s">
        <v>11</v>
      </c>
      <c r="E66" s="19" t="s">
        <v>16</v>
      </c>
      <c r="F66" s="45" t="s">
        <v>183</v>
      </c>
      <c r="G66" s="21" t="s">
        <v>278</v>
      </c>
      <c r="H66" s="68"/>
      <c r="I66" s="46"/>
      <c r="J66" s="46"/>
    </row>
    <row r="67" spans="1:10" ht="36" hidden="1">
      <c r="A67" s="49"/>
      <c r="B67" s="162" t="s">
        <v>295</v>
      </c>
      <c r="C67" s="150" t="s">
        <v>25</v>
      </c>
      <c r="D67" s="19" t="s">
        <v>11</v>
      </c>
      <c r="E67" s="19" t="s">
        <v>16</v>
      </c>
      <c r="F67" s="45" t="s">
        <v>296</v>
      </c>
      <c r="G67" s="21" t="s">
        <v>28</v>
      </c>
      <c r="H67" s="68"/>
      <c r="I67" s="46"/>
      <c r="J67" s="46"/>
    </row>
    <row r="68" spans="1:10" ht="48" hidden="1">
      <c r="A68" s="49"/>
      <c r="B68" s="162" t="s">
        <v>297</v>
      </c>
      <c r="C68" s="150" t="s">
        <v>25</v>
      </c>
      <c r="D68" s="19" t="s">
        <v>11</v>
      </c>
      <c r="E68" s="19" t="s">
        <v>16</v>
      </c>
      <c r="F68" s="45" t="s">
        <v>298</v>
      </c>
      <c r="G68" s="21" t="s">
        <v>28</v>
      </c>
      <c r="H68" s="68"/>
      <c r="I68" s="46"/>
      <c r="J68" s="46"/>
    </row>
    <row r="69" spans="1:10" ht="36" hidden="1">
      <c r="A69" s="49"/>
      <c r="B69" s="162" t="s">
        <v>299</v>
      </c>
      <c r="C69" s="150" t="s">
        <v>25</v>
      </c>
      <c r="D69" s="19" t="s">
        <v>11</v>
      </c>
      <c r="E69" s="19" t="s">
        <v>16</v>
      </c>
      <c r="F69" s="45" t="s">
        <v>300</v>
      </c>
      <c r="G69" s="21" t="s">
        <v>28</v>
      </c>
      <c r="H69" s="68"/>
      <c r="I69" s="46"/>
      <c r="J69" s="46"/>
    </row>
    <row r="70" spans="1:10" ht="60">
      <c r="A70" s="49"/>
      <c r="B70" s="163" t="s">
        <v>320</v>
      </c>
      <c r="C70" s="164" t="s">
        <v>25</v>
      </c>
      <c r="D70" s="19" t="s">
        <v>11</v>
      </c>
      <c r="E70" s="19" t="s">
        <v>16</v>
      </c>
      <c r="F70" s="165" t="s">
        <v>310</v>
      </c>
      <c r="G70" s="166" t="s">
        <v>28</v>
      </c>
      <c r="H70" s="68">
        <v>1830.67</v>
      </c>
      <c r="I70" s="46"/>
      <c r="J70" s="46"/>
    </row>
    <row r="71" spans="1:10" ht="60">
      <c r="A71" s="49"/>
      <c r="B71" s="163" t="s">
        <v>321</v>
      </c>
      <c r="C71" s="164" t="s">
        <v>25</v>
      </c>
      <c r="D71" s="19" t="s">
        <v>11</v>
      </c>
      <c r="E71" s="19" t="s">
        <v>16</v>
      </c>
      <c r="F71" s="165" t="s">
        <v>311</v>
      </c>
      <c r="G71" s="166" t="s">
        <v>28</v>
      </c>
      <c r="H71" s="68">
        <v>54.57</v>
      </c>
      <c r="I71" s="46"/>
      <c r="J71" s="46"/>
    </row>
    <row r="72" spans="1:10" ht="67.5" customHeight="1">
      <c r="A72" s="49"/>
      <c r="B72" s="163" t="s">
        <v>322</v>
      </c>
      <c r="C72" s="164" t="s">
        <v>25</v>
      </c>
      <c r="D72" s="19" t="s">
        <v>11</v>
      </c>
      <c r="E72" s="19" t="s">
        <v>16</v>
      </c>
      <c r="F72" s="165" t="s">
        <v>311</v>
      </c>
      <c r="G72" s="166" t="s">
        <v>28</v>
      </c>
      <c r="H72" s="68">
        <v>730</v>
      </c>
      <c r="I72" s="46"/>
      <c r="J72" s="46"/>
    </row>
    <row r="73" spans="1:10" ht="48">
      <c r="A73" s="49"/>
      <c r="B73" s="61" t="s">
        <v>323</v>
      </c>
      <c r="C73" s="150" t="s">
        <v>25</v>
      </c>
      <c r="D73" s="19" t="s">
        <v>11</v>
      </c>
      <c r="E73" s="19" t="s">
        <v>16</v>
      </c>
      <c r="F73" s="45" t="s">
        <v>301</v>
      </c>
      <c r="G73" s="21" t="s">
        <v>28</v>
      </c>
      <c r="H73" s="68">
        <v>328.4</v>
      </c>
      <c r="I73" s="46"/>
      <c r="J73" s="46"/>
    </row>
    <row r="74" spans="1:10" ht="48">
      <c r="A74" s="49"/>
      <c r="B74" s="61" t="s">
        <v>324</v>
      </c>
      <c r="C74" s="150" t="s">
        <v>25</v>
      </c>
      <c r="D74" s="19" t="s">
        <v>11</v>
      </c>
      <c r="E74" s="19" t="s">
        <v>16</v>
      </c>
      <c r="F74" s="45" t="s">
        <v>302</v>
      </c>
      <c r="G74" s="21" t="s">
        <v>28</v>
      </c>
      <c r="H74" s="68">
        <v>19.7</v>
      </c>
      <c r="I74" s="46"/>
      <c r="J74" s="46"/>
    </row>
    <row r="75" spans="1:10" ht="60">
      <c r="A75" s="49"/>
      <c r="B75" s="61" t="s">
        <v>325</v>
      </c>
      <c r="C75" s="150" t="s">
        <v>25</v>
      </c>
      <c r="D75" s="19" t="s">
        <v>11</v>
      </c>
      <c r="E75" s="19" t="s">
        <v>16</v>
      </c>
      <c r="F75" s="45" t="s">
        <v>302</v>
      </c>
      <c r="G75" s="21" t="s">
        <v>28</v>
      </c>
      <c r="H75" s="68">
        <v>240</v>
      </c>
      <c r="I75" s="46"/>
      <c r="J75" s="46"/>
    </row>
    <row r="76" spans="1:10" ht="15.75" customHeight="1">
      <c r="A76" s="189" t="s">
        <v>106</v>
      </c>
      <c r="B76" s="178" t="s">
        <v>226</v>
      </c>
      <c r="C76" s="179" t="s">
        <v>25</v>
      </c>
      <c r="D76" s="180" t="s">
        <v>187</v>
      </c>
      <c r="E76" s="180"/>
      <c r="F76" s="191"/>
      <c r="G76" s="182"/>
      <c r="H76" s="188">
        <f aca="true" t="shared" si="4" ref="H76:J77">H77</f>
        <v>5</v>
      </c>
      <c r="I76" s="192">
        <f t="shared" si="4"/>
        <v>5</v>
      </c>
      <c r="J76" s="192">
        <f t="shared" si="4"/>
        <v>5</v>
      </c>
    </row>
    <row r="77" spans="1:10" ht="19.5" customHeight="1">
      <c r="A77" s="49"/>
      <c r="B77" s="48" t="s">
        <v>249</v>
      </c>
      <c r="C77" s="150" t="s">
        <v>25</v>
      </c>
      <c r="D77" s="19" t="s">
        <v>187</v>
      </c>
      <c r="E77" s="19" t="s">
        <v>187</v>
      </c>
      <c r="F77" s="45"/>
      <c r="G77" s="21"/>
      <c r="H77" s="68">
        <f t="shared" si="4"/>
        <v>5</v>
      </c>
      <c r="I77" s="68">
        <f t="shared" si="4"/>
        <v>5</v>
      </c>
      <c r="J77" s="68">
        <f t="shared" si="4"/>
        <v>5</v>
      </c>
    </row>
    <row r="78" spans="1:10" ht="28.5" customHeight="1">
      <c r="A78" s="49"/>
      <c r="B78" s="48" t="s">
        <v>201</v>
      </c>
      <c r="C78" s="150" t="s">
        <v>25</v>
      </c>
      <c r="D78" s="19" t="s">
        <v>187</v>
      </c>
      <c r="E78" s="19" t="s">
        <v>187</v>
      </c>
      <c r="F78" s="20" t="s">
        <v>290</v>
      </c>
      <c r="G78" s="21" t="s">
        <v>28</v>
      </c>
      <c r="H78" s="68">
        <v>5</v>
      </c>
      <c r="I78" s="46">
        <v>5</v>
      </c>
      <c r="J78" s="46">
        <v>5</v>
      </c>
    </row>
    <row r="79" spans="1:10" ht="16.5" customHeight="1">
      <c r="A79" s="184" t="s">
        <v>198</v>
      </c>
      <c r="B79" s="193" t="s">
        <v>250</v>
      </c>
      <c r="C79" s="179" t="s">
        <v>25</v>
      </c>
      <c r="D79" s="194" t="s">
        <v>17</v>
      </c>
      <c r="E79" s="194"/>
      <c r="F79" s="195"/>
      <c r="G79" s="182"/>
      <c r="H79" s="188">
        <f>H80</f>
        <v>1957.26</v>
      </c>
      <c r="I79" s="188">
        <f>I80</f>
        <v>1500</v>
      </c>
      <c r="J79" s="188">
        <f>J80</f>
        <v>1500</v>
      </c>
    </row>
    <row r="80" spans="1:10" ht="18" customHeight="1">
      <c r="A80" s="49"/>
      <c r="B80" s="48" t="s">
        <v>251</v>
      </c>
      <c r="C80" s="149" t="s">
        <v>25</v>
      </c>
      <c r="D80" s="19" t="s">
        <v>9</v>
      </c>
      <c r="E80" s="19" t="s">
        <v>6</v>
      </c>
      <c r="F80" s="21"/>
      <c r="G80" s="21"/>
      <c r="H80" s="68">
        <f>H81+H82+H83</f>
        <v>1957.26</v>
      </c>
      <c r="I80" s="68">
        <f>I81+I82+I83</f>
        <v>1500</v>
      </c>
      <c r="J80" s="68">
        <f>J81+J82+J83</f>
        <v>1500</v>
      </c>
    </row>
    <row r="81" spans="1:10" ht="48">
      <c r="A81" s="22"/>
      <c r="B81" s="48" t="s">
        <v>252</v>
      </c>
      <c r="C81" s="149" t="s">
        <v>25</v>
      </c>
      <c r="D81" s="19" t="s">
        <v>9</v>
      </c>
      <c r="E81" s="19" t="s">
        <v>6</v>
      </c>
      <c r="F81" s="21" t="s">
        <v>184</v>
      </c>
      <c r="G81" s="21" t="s">
        <v>143</v>
      </c>
      <c r="H81" s="68">
        <v>1510.69</v>
      </c>
      <c r="I81" s="46">
        <v>1500</v>
      </c>
      <c r="J81" s="46">
        <v>1500</v>
      </c>
    </row>
    <row r="82" spans="1:10" ht="52.5" customHeight="1">
      <c r="A82" s="22"/>
      <c r="B82" s="48" t="s">
        <v>326</v>
      </c>
      <c r="C82" s="149" t="s">
        <v>25</v>
      </c>
      <c r="D82" s="19" t="s">
        <v>9</v>
      </c>
      <c r="E82" s="19" t="s">
        <v>6</v>
      </c>
      <c r="F82" s="21" t="s">
        <v>279</v>
      </c>
      <c r="G82" s="21" t="s">
        <v>143</v>
      </c>
      <c r="H82" s="68">
        <v>357.26</v>
      </c>
      <c r="I82" s="46"/>
      <c r="J82" s="46"/>
    </row>
    <row r="83" spans="1:10" ht="59.25" customHeight="1">
      <c r="A83" s="22"/>
      <c r="B83" s="48" t="s">
        <v>327</v>
      </c>
      <c r="C83" s="149" t="s">
        <v>25</v>
      </c>
      <c r="D83" s="19" t="s">
        <v>9</v>
      </c>
      <c r="E83" s="19" t="s">
        <v>6</v>
      </c>
      <c r="F83" s="21" t="s">
        <v>280</v>
      </c>
      <c r="G83" s="21" t="s">
        <v>143</v>
      </c>
      <c r="H83" s="68">
        <v>89.31</v>
      </c>
      <c r="I83" s="46"/>
      <c r="J83" s="46"/>
    </row>
    <row r="84" spans="1:10" ht="18.75" customHeight="1">
      <c r="A84" s="184" t="s">
        <v>199</v>
      </c>
      <c r="B84" s="178" t="s">
        <v>136</v>
      </c>
      <c r="C84" s="179" t="s">
        <v>25</v>
      </c>
      <c r="D84" s="180" t="s">
        <v>14</v>
      </c>
      <c r="E84" s="180"/>
      <c r="F84" s="182"/>
      <c r="G84" s="182"/>
      <c r="H84" s="188">
        <f aca="true" t="shared" si="5" ref="H84:J85">H85</f>
        <v>4</v>
      </c>
      <c r="I84" s="196">
        <f t="shared" si="5"/>
        <v>4</v>
      </c>
      <c r="J84" s="196">
        <f t="shared" si="5"/>
        <v>4</v>
      </c>
    </row>
    <row r="85" spans="1:10" ht="19.5" customHeight="1">
      <c r="A85" s="22"/>
      <c r="B85" s="48" t="s">
        <v>137</v>
      </c>
      <c r="C85" s="149" t="s">
        <v>25</v>
      </c>
      <c r="D85" s="19" t="s">
        <v>14</v>
      </c>
      <c r="E85" s="19" t="s">
        <v>16</v>
      </c>
      <c r="F85" s="21"/>
      <c r="G85" s="21"/>
      <c r="H85" s="68">
        <f t="shared" si="5"/>
        <v>4</v>
      </c>
      <c r="I85" s="46">
        <f t="shared" si="5"/>
        <v>4</v>
      </c>
      <c r="J85" s="46">
        <f t="shared" si="5"/>
        <v>4</v>
      </c>
    </row>
    <row r="86" spans="1:10" ht="60">
      <c r="A86" s="22"/>
      <c r="B86" s="48" t="s">
        <v>253</v>
      </c>
      <c r="C86" s="149" t="s">
        <v>25</v>
      </c>
      <c r="D86" s="19" t="s">
        <v>14</v>
      </c>
      <c r="E86" s="19" t="s">
        <v>16</v>
      </c>
      <c r="F86" s="21" t="s">
        <v>186</v>
      </c>
      <c r="G86" s="21" t="s">
        <v>138</v>
      </c>
      <c r="H86" s="68">
        <v>4</v>
      </c>
      <c r="I86" s="46">
        <v>4</v>
      </c>
      <c r="J86" s="46">
        <v>4</v>
      </c>
    </row>
    <row r="87" spans="1:10" ht="16.5" customHeight="1">
      <c r="A87" s="189" t="s">
        <v>200</v>
      </c>
      <c r="B87" s="178" t="s">
        <v>254</v>
      </c>
      <c r="C87" s="179" t="s">
        <v>25</v>
      </c>
      <c r="D87" s="180" t="s">
        <v>10</v>
      </c>
      <c r="E87" s="180"/>
      <c r="F87" s="191"/>
      <c r="G87" s="182"/>
      <c r="H87" s="188">
        <f aca="true" t="shared" si="6" ref="H87:J88">H88</f>
        <v>5</v>
      </c>
      <c r="I87" s="196">
        <f t="shared" si="6"/>
        <v>5</v>
      </c>
      <c r="J87" s="196">
        <f t="shared" si="6"/>
        <v>5</v>
      </c>
    </row>
    <row r="88" spans="1:10" ht="19.5" customHeight="1">
      <c r="A88" s="22"/>
      <c r="B88" s="48" t="s">
        <v>96</v>
      </c>
      <c r="C88" s="149" t="s">
        <v>25</v>
      </c>
      <c r="D88" s="19" t="s">
        <v>10</v>
      </c>
      <c r="E88" s="19" t="s">
        <v>12</v>
      </c>
      <c r="F88" s="21"/>
      <c r="G88" s="21"/>
      <c r="H88" s="68">
        <f t="shared" si="6"/>
        <v>5</v>
      </c>
      <c r="I88" s="123">
        <f t="shared" si="6"/>
        <v>5</v>
      </c>
      <c r="J88" s="123">
        <f t="shared" si="6"/>
        <v>5</v>
      </c>
    </row>
    <row r="89" spans="1:10" ht="24">
      <c r="A89" s="22"/>
      <c r="B89" s="48" t="s">
        <v>201</v>
      </c>
      <c r="C89" s="149" t="s">
        <v>25</v>
      </c>
      <c r="D89" s="19" t="s">
        <v>10</v>
      </c>
      <c r="E89" s="19" t="s">
        <v>12</v>
      </c>
      <c r="F89" s="21" t="s">
        <v>185</v>
      </c>
      <c r="G89" s="21" t="s">
        <v>28</v>
      </c>
      <c r="H89" s="68">
        <v>5</v>
      </c>
      <c r="I89" s="123">
        <v>5</v>
      </c>
      <c r="J89" s="123">
        <v>5</v>
      </c>
    </row>
    <row r="90" spans="1:10" ht="12.75">
      <c r="A90" s="22"/>
      <c r="B90" s="200" t="s">
        <v>42</v>
      </c>
      <c r="C90" s="201" t="s">
        <v>25</v>
      </c>
      <c r="D90" s="197"/>
      <c r="E90" s="197"/>
      <c r="F90" s="198"/>
      <c r="G90" s="198"/>
      <c r="H90" s="199">
        <f>H7+H40+H47+H54+H61+H76+H79+H84+H87</f>
        <v>11225.000000000002</v>
      </c>
      <c r="I90" s="199">
        <f>I7+I40+I47+I54+I61+I76+I79+I84+I87</f>
        <v>6122.500000000001</v>
      </c>
      <c r="J90" s="199">
        <f>J7+J40+J47+J54+J61+J76+J79+J84+J87</f>
        <v>5108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L2" sqref="L2"/>
    </sheetView>
  </sheetViews>
  <sheetFormatPr defaultColWidth="8.875" defaultRowHeight="12.75"/>
  <cols>
    <col min="1" max="1" width="5.375" style="151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119.25" customHeight="1">
      <c r="B1" s="23"/>
      <c r="C1" s="52"/>
      <c r="D1" s="52"/>
      <c r="E1" s="52"/>
      <c r="F1" s="52"/>
      <c r="G1" s="227" t="s">
        <v>331</v>
      </c>
      <c r="H1" s="228"/>
      <c r="I1" s="228"/>
    </row>
    <row r="2" spans="1:3" ht="17.25" customHeight="1">
      <c r="A2" s="224" t="s">
        <v>207</v>
      </c>
      <c r="B2" s="224"/>
      <c r="C2" s="224"/>
    </row>
    <row r="3" spans="1:6" ht="14.25" customHeight="1">
      <c r="A3" s="224" t="s">
        <v>225</v>
      </c>
      <c r="B3" s="224"/>
      <c r="C3" s="224"/>
      <c r="D3" s="228"/>
      <c r="E3" s="228"/>
      <c r="F3" s="228"/>
    </row>
    <row r="4" spans="3:9" ht="13.5" customHeight="1">
      <c r="C4" s="7"/>
      <c r="I4" s="1" t="s">
        <v>223</v>
      </c>
    </row>
    <row r="5" spans="1:9" ht="45.75" customHeight="1">
      <c r="A5" s="152" t="s">
        <v>23</v>
      </c>
      <c r="B5" s="9" t="s">
        <v>15</v>
      </c>
      <c r="C5" s="103" t="s">
        <v>2</v>
      </c>
      <c r="D5" s="103" t="s">
        <v>3</v>
      </c>
      <c r="E5" s="104" t="s">
        <v>4</v>
      </c>
      <c r="F5" s="104" t="s">
        <v>0</v>
      </c>
      <c r="G5" s="34" t="s">
        <v>242</v>
      </c>
      <c r="H5" s="34" t="s">
        <v>288</v>
      </c>
      <c r="I5" s="34" t="s">
        <v>305</v>
      </c>
    </row>
    <row r="6" spans="1:9" ht="18.75" customHeight="1">
      <c r="A6" s="177">
        <v>1</v>
      </c>
      <c r="B6" s="178" t="s">
        <v>5</v>
      </c>
      <c r="C6" s="180" t="s">
        <v>6</v>
      </c>
      <c r="D6" s="180"/>
      <c r="E6" s="181"/>
      <c r="F6" s="182"/>
      <c r="G6" s="183">
        <f>G7+G13+G15+G26+G29+G31</f>
        <v>3623.8</v>
      </c>
      <c r="H6" s="183">
        <f>H7+H13+H15+H26+H29+H31</f>
        <v>2915.8</v>
      </c>
      <c r="I6" s="183">
        <f>I7+I13+I15+I26+I29+I31</f>
        <v>2861</v>
      </c>
    </row>
    <row r="7" spans="1:9" ht="35.25" customHeight="1">
      <c r="A7" s="3" t="s">
        <v>37</v>
      </c>
      <c r="B7" s="162" t="s">
        <v>257</v>
      </c>
      <c r="C7" s="175" t="s">
        <v>6</v>
      </c>
      <c r="D7" s="175" t="s">
        <v>12</v>
      </c>
      <c r="E7" s="60"/>
      <c r="F7" s="59"/>
      <c r="G7" s="67">
        <f>G10+G12+G11</f>
        <v>1104</v>
      </c>
      <c r="H7" s="124">
        <f>H10+H12</f>
        <v>1035</v>
      </c>
      <c r="I7" s="124">
        <f>I10+I12</f>
        <v>1104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163</v>
      </c>
      <c r="F8" s="21"/>
      <c r="G8" s="68">
        <f>G9</f>
        <v>1104</v>
      </c>
      <c r="H8" s="46">
        <f>H9</f>
        <v>1035</v>
      </c>
      <c r="I8" s="46">
        <f>I9</f>
        <v>1104</v>
      </c>
    </row>
    <row r="9" spans="1:11" ht="16.5" customHeight="1">
      <c r="A9" s="2"/>
      <c r="B9" s="48" t="s">
        <v>20</v>
      </c>
      <c r="C9" s="19" t="s">
        <v>6</v>
      </c>
      <c r="D9" s="19" t="s">
        <v>12</v>
      </c>
      <c r="E9" s="20" t="s">
        <v>162</v>
      </c>
      <c r="F9" s="21"/>
      <c r="G9" s="68">
        <f>G10+G12+G11</f>
        <v>1104</v>
      </c>
      <c r="H9" s="46">
        <f>H10+H12</f>
        <v>1035</v>
      </c>
      <c r="I9" s="46">
        <f>I10+I12</f>
        <v>1104</v>
      </c>
      <c r="K9" s="174"/>
    </row>
    <row r="10" spans="1:9" ht="27.75" customHeight="1">
      <c r="A10" s="2"/>
      <c r="B10" s="48" t="s">
        <v>244</v>
      </c>
      <c r="C10" s="19" t="s">
        <v>6</v>
      </c>
      <c r="D10" s="19" t="s">
        <v>12</v>
      </c>
      <c r="E10" s="20" t="s">
        <v>164</v>
      </c>
      <c r="F10" s="21" t="s">
        <v>26</v>
      </c>
      <c r="G10" s="68">
        <v>848</v>
      </c>
      <c r="H10" s="123">
        <v>795</v>
      </c>
      <c r="I10" s="123">
        <v>848</v>
      </c>
    </row>
    <row r="11" spans="1:9" ht="27.75" customHeight="1" hidden="1">
      <c r="A11" s="2"/>
      <c r="B11" s="48" t="s">
        <v>244</v>
      </c>
      <c r="C11" s="19" t="s">
        <v>6</v>
      </c>
      <c r="D11" s="19" t="s">
        <v>12</v>
      </c>
      <c r="E11" s="20" t="s">
        <v>271</v>
      </c>
      <c r="F11" s="21" t="s">
        <v>26</v>
      </c>
      <c r="G11" s="68"/>
      <c r="H11" s="123"/>
      <c r="I11" s="123"/>
    </row>
    <row r="12" spans="1:9" ht="35.25" customHeight="1">
      <c r="A12" s="2"/>
      <c r="B12" s="48" t="s">
        <v>245</v>
      </c>
      <c r="C12" s="19" t="s">
        <v>6</v>
      </c>
      <c r="D12" s="19" t="s">
        <v>12</v>
      </c>
      <c r="E12" s="20" t="s">
        <v>164</v>
      </c>
      <c r="F12" s="21" t="s">
        <v>178</v>
      </c>
      <c r="G12" s="68">
        <v>256</v>
      </c>
      <c r="H12" s="123">
        <v>240</v>
      </c>
      <c r="I12" s="123">
        <v>256</v>
      </c>
    </row>
    <row r="13" spans="1:9" ht="51" customHeight="1">
      <c r="A13" s="2" t="s">
        <v>63</v>
      </c>
      <c r="B13" s="162" t="s">
        <v>272</v>
      </c>
      <c r="C13" s="175" t="s">
        <v>6</v>
      </c>
      <c r="D13" s="175" t="s">
        <v>16</v>
      </c>
      <c r="E13" s="20" t="s">
        <v>163</v>
      </c>
      <c r="F13" s="21"/>
      <c r="G13" s="68">
        <v>10</v>
      </c>
      <c r="H13" s="123">
        <v>10</v>
      </c>
      <c r="I13" s="123">
        <v>10</v>
      </c>
    </row>
    <row r="14" spans="1:9" ht="24" customHeight="1">
      <c r="A14" s="2"/>
      <c r="B14" s="48" t="s">
        <v>273</v>
      </c>
      <c r="C14" s="19" t="s">
        <v>6</v>
      </c>
      <c r="D14" s="19" t="s">
        <v>16</v>
      </c>
      <c r="E14" s="20" t="s">
        <v>274</v>
      </c>
      <c r="F14" s="21" t="s">
        <v>275</v>
      </c>
      <c r="G14" s="68">
        <v>10</v>
      </c>
      <c r="H14" s="123">
        <v>10</v>
      </c>
      <c r="I14" s="123">
        <v>10</v>
      </c>
    </row>
    <row r="15" spans="1:9" ht="51" customHeight="1">
      <c r="A15" s="3" t="s">
        <v>192</v>
      </c>
      <c r="B15" s="162" t="s">
        <v>258</v>
      </c>
      <c r="C15" s="175" t="s">
        <v>6</v>
      </c>
      <c r="D15" s="175" t="s">
        <v>7</v>
      </c>
      <c r="E15" s="60"/>
      <c r="F15" s="59"/>
      <c r="G15" s="67">
        <f>G16+G24</f>
        <v>1617</v>
      </c>
      <c r="H15" s="124">
        <f>H16+H24</f>
        <v>1474</v>
      </c>
      <c r="I15" s="124">
        <f>I16+I24</f>
        <v>1617</v>
      </c>
    </row>
    <row r="16" spans="1:9" ht="34.5" customHeight="1">
      <c r="A16" s="2"/>
      <c r="B16" s="48" t="s">
        <v>19</v>
      </c>
      <c r="C16" s="19" t="s">
        <v>6</v>
      </c>
      <c r="D16" s="19" t="s">
        <v>7</v>
      </c>
      <c r="E16" s="20" t="s">
        <v>163</v>
      </c>
      <c r="F16" s="21"/>
      <c r="G16" s="68">
        <f>G18+G19+G22+G21+G23+G20+G17</f>
        <v>1615</v>
      </c>
      <c r="H16" s="123">
        <f>H18+H19+H22+H21+H23+H20+H17</f>
        <v>1472</v>
      </c>
      <c r="I16" s="123">
        <f>I18+I19+I22+I21+I23+I20+I17</f>
        <v>1615</v>
      </c>
    </row>
    <row r="17" spans="1:9" ht="34.5" customHeight="1">
      <c r="A17" s="2"/>
      <c r="B17" s="48" t="s">
        <v>244</v>
      </c>
      <c r="C17" s="19" t="s">
        <v>6</v>
      </c>
      <c r="D17" s="19" t="s">
        <v>7</v>
      </c>
      <c r="E17" s="20" t="s">
        <v>166</v>
      </c>
      <c r="F17" s="21" t="s">
        <v>26</v>
      </c>
      <c r="G17" s="68">
        <v>1148</v>
      </c>
      <c r="H17" s="123">
        <v>1076</v>
      </c>
      <c r="I17" s="123">
        <v>1148</v>
      </c>
    </row>
    <row r="18" spans="1:9" ht="24.75" customHeight="1" hidden="1">
      <c r="A18" s="2"/>
      <c r="B18" s="48" t="s">
        <v>244</v>
      </c>
      <c r="C18" s="19" t="s">
        <v>6</v>
      </c>
      <c r="D18" s="19" t="s">
        <v>7</v>
      </c>
      <c r="E18" s="20" t="s">
        <v>276</v>
      </c>
      <c r="F18" s="21" t="s">
        <v>26</v>
      </c>
      <c r="G18" s="68"/>
      <c r="H18" s="123"/>
      <c r="I18" s="123"/>
    </row>
    <row r="19" spans="1:9" ht="36.75" customHeight="1">
      <c r="A19" s="2"/>
      <c r="B19" s="48" t="s">
        <v>246</v>
      </c>
      <c r="C19" s="19" t="s">
        <v>6</v>
      </c>
      <c r="D19" s="19" t="s">
        <v>7</v>
      </c>
      <c r="E19" s="20" t="s">
        <v>167</v>
      </c>
      <c r="F19" s="21" t="s">
        <v>27</v>
      </c>
      <c r="G19" s="68">
        <v>20</v>
      </c>
      <c r="H19" s="123">
        <v>20</v>
      </c>
      <c r="I19" s="123">
        <v>20</v>
      </c>
    </row>
    <row r="20" spans="1:9" ht="39" customHeight="1">
      <c r="A20" s="2"/>
      <c r="B20" s="48" t="s">
        <v>246</v>
      </c>
      <c r="C20" s="19" t="s">
        <v>6</v>
      </c>
      <c r="D20" s="19" t="s">
        <v>7</v>
      </c>
      <c r="E20" s="20" t="s">
        <v>270</v>
      </c>
      <c r="F20" s="21" t="s">
        <v>27</v>
      </c>
      <c r="G20" s="68">
        <v>0</v>
      </c>
      <c r="H20" s="123">
        <v>0</v>
      </c>
      <c r="I20" s="123">
        <v>0</v>
      </c>
    </row>
    <row r="21" spans="1:9" ht="45.75" customHeight="1">
      <c r="A21" s="2"/>
      <c r="B21" s="48" t="s">
        <v>245</v>
      </c>
      <c r="C21" s="19" t="s">
        <v>6</v>
      </c>
      <c r="D21" s="19" t="s">
        <v>7</v>
      </c>
      <c r="E21" s="20" t="s">
        <v>167</v>
      </c>
      <c r="F21" s="21" t="s">
        <v>178</v>
      </c>
      <c r="G21" s="68">
        <v>346</v>
      </c>
      <c r="H21" s="123">
        <v>325</v>
      </c>
      <c r="I21" s="123">
        <v>346</v>
      </c>
    </row>
    <row r="22" spans="1:9" ht="30.75" customHeight="1">
      <c r="A22" s="2"/>
      <c r="B22" s="48" t="s">
        <v>201</v>
      </c>
      <c r="C22" s="19" t="s">
        <v>6</v>
      </c>
      <c r="D22" s="19" t="s">
        <v>7</v>
      </c>
      <c r="E22" s="20" t="s">
        <v>168</v>
      </c>
      <c r="F22" s="21" t="s">
        <v>28</v>
      </c>
      <c r="G22" s="68">
        <v>100</v>
      </c>
      <c r="H22" s="123">
        <v>50</v>
      </c>
      <c r="I22" s="123">
        <v>100</v>
      </c>
    </row>
    <row r="23" spans="1:9" ht="17.25" customHeight="1">
      <c r="A23" s="2"/>
      <c r="B23" s="48" t="s">
        <v>188</v>
      </c>
      <c r="C23" s="19" t="s">
        <v>6</v>
      </c>
      <c r="D23" s="19" t="s">
        <v>7</v>
      </c>
      <c r="E23" s="20" t="s">
        <v>167</v>
      </c>
      <c r="F23" s="21" t="s">
        <v>189</v>
      </c>
      <c r="G23" s="68">
        <v>1</v>
      </c>
      <c r="H23" s="123">
        <v>1</v>
      </c>
      <c r="I23" s="123">
        <v>1</v>
      </c>
    </row>
    <row r="24" spans="1:9" ht="27.75" customHeight="1">
      <c r="A24" s="2"/>
      <c r="B24" s="48" t="s">
        <v>151</v>
      </c>
      <c r="C24" s="19" t="s">
        <v>6</v>
      </c>
      <c r="D24" s="19" t="s">
        <v>7</v>
      </c>
      <c r="E24" s="47" t="s">
        <v>181</v>
      </c>
      <c r="F24" s="21"/>
      <c r="G24" s="68">
        <v>2</v>
      </c>
      <c r="H24" s="46">
        <v>2</v>
      </c>
      <c r="I24" s="46">
        <v>2</v>
      </c>
    </row>
    <row r="25" spans="1:9" ht="29.25" customHeight="1">
      <c r="A25" s="2"/>
      <c r="B25" s="48" t="s">
        <v>31</v>
      </c>
      <c r="C25" s="19" t="s">
        <v>6</v>
      </c>
      <c r="D25" s="19" t="s">
        <v>7</v>
      </c>
      <c r="E25" s="47" t="s">
        <v>165</v>
      </c>
      <c r="F25" s="21" t="s">
        <v>28</v>
      </c>
      <c r="G25" s="68">
        <v>2</v>
      </c>
      <c r="H25" s="123">
        <v>2</v>
      </c>
      <c r="I25" s="123">
        <v>2</v>
      </c>
    </row>
    <row r="26" spans="1:9" ht="34.5" customHeight="1">
      <c r="A26" s="3" t="s">
        <v>193</v>
      </c>
      <c r="B26" s="162" t="s">
        <v>259</v>
      </c>
      <c r="C26" s="175" t="s">
        <v>6</v>
      </c>
      <c r="D26" s="175" t="s">
        <v>67</v>
      </c>
      <c r="E26" s="60"/>
      <c r="F26" s="59"/>
      <c r="G26" s="67">
        <f>G28</f>
        <v>186</v>
      </c>
      <c r="H26" s="62">
        <f>H27</f>
        <v>0</v>
      </c>
      <c r="I26" s="62">
        <f>I27</f>
        <v>0</v>
      </c>
    </row>
    <row r="27" spans="1:9" ht="25.5" customHeight="1">
      <c r="A27" s="2"/>
      <c r="B27" s="48" t="s">
        <v>134</v>
      </c>
      <c r="C27" s="19" t="s">
        <v>6</v>
      </c>
      <c r="D27" s="19" t="s">
        <v>67</v>
      </c>
      <c r="E27" s="20" t="s">
        <v>179</v>
      </c>
      <c r="F27" s="21"/>
      <c r="G27" s="68">
        <f>G28</f>
        <v>186</v>
      </c>
      <c r="H27" s="123">
        <f>H28</f>
        <v>0</v>
      </c>
      <c r="I27" s="123">
        <f>I28</f>
        <v>0</v>
      </c>
    </row>
    <row r="28" spans="1:9" ht="20.25" customHeight="1">
      <c r="A28" s="2"/>
      <c r="B28" s="48" t="s">
        <v>260</v>
      </c>
      <c r="C28" s="19" t="s">
        <v>6</v>
      </c>
      <c r="D28" s="19" t="s">
        <v>67</v>
      </c>
      <c r="E28" s="20" t="s">
        <v>179</v>
      </c>
      <c r="F28" s="21" t="s">
        <v>135</v>
      </c>
      <c r="G28" s="68">
        <v>186</v>
      </c>
      <c r="H28" s="123"/>
      <c r="I28" s="123"/>
    </row>
    <row r="29" spans="1:9" ht="24.75" customHeight="1">
      <c r="A29" s="49" t="s">
        <v>194</v>
      </c>
      <c r="B29" s="162" t="s">
        <v>139</v>
      </c>
      <c r="C29" s="175" t="s">
        <v>6</v>
      </c>
      <c r="D29" s="175" t="s">
        <v>10</v>
      </c>
      <c r="E29" s="60"/>
      <c r="F29" s="59"/>
      <c r="G29" s="67">
        <f>G30</f>
        <v>30</v>
      </c>
      <c r="H29" s="124">
        <f>H30</f>
        <v>20</v>
      </c>
      <c r="I29" s="124">
        <f>I30</f>
        <v>20</v>
      </c>
    </row>
    <row r="30" spans="1:10" ht="21.75" customHeight="1">
      <c r="A30" s="49"/>
      <c r="B30" s="48" t="s">
        <v>247</v>
      </c>
      <c r="C30" s="19" t="s">
        <v>6</v>
      </c>
      <c r="D30" s="19" t="s">
        <v>10</v>
      </c>
      <c r="E30" s="20" t="s">
        <v>180</v>
      </c>
      <c r="F30" s="21" t="s">
        <v>177</v>
      </c>
      <c r="G30" s="68">
        <v>30</v>
      </c>
      <c r="H30" s="46">
        <v>20</v>
      </c>
      <c r="I30" s="46">
        <v>20</v>
      </c>
      <c r="J30" s="101"/>
    </row>
    <row r="31" spans="1:10" ht="22.5" customHeight="1">
      <c r="A31" s="49" t="s">
        <v>195</v>
      </c>
      <c r="B31" s="162" t="s">
        <v>151</v>
      </c>
      <c r="C31" s="175" t="s">
        <v>6</v>
      </c>
      <c r="D31" s="175" t="s">
        <v>152</v>
      </c>
      <c r="E31" s="60"/>
      <c r="F31" s="59"/>
      <c r="G31" s="67">
        <f>G33+G34+G32</f>
        <v>676.8</v>
      </c>
      <c r="H31" s="67">
        <f>H33+H34+H32</f>
        <v>376.8</v>
      </c>
      <c r="I31" s="67">
        <f>I33+I34+I32</f>
        <v>110</v>
      </c>
      <c r="J31" s="102"/>
    </row>
    <row r="32" spans="1:10" ht="24.75" customHeight="1">
      <c r="A32" s="49"/>
      <c r="B32" s="48" t="s">
        <v>291</v>
      </c>
      <c r="C32" s="19" t="s">
        <v>6</v>
      </c>
      <c r="D32" s="19" t="s">
        <v>152</v>
      </c>
      <c r="E32" s="20" t="s">
        <v>292</v>
      </c>
      <c r="F32" s="21" t="s">
        <v>28</v>
      </c>
      <c r="G32" s="68">
        <v>316.8</v>
      </c>
      <c r="H32" s="46">
        <f>120+196.8</f>
        <v>316.8</v>
      </c>
      <c r="I32" s="46">
        <v>0</v>
      </c>
      <c r="J32" s="101"/>
    </row>
    <row r="33" spans="1:9" ht="27" customHeight="1">
      <c r="A33" s="49"/>
      <c r="B33" s="48" t="s">
        <v>201</v>
      </c>
      <c r="C33" s="19" t="s">
        <v>6</v>
      </c>
      <c r="D33" s="19" t="s">
        <v>152</v>
      </c>
      <c r="E33" s="20" t="s">
        <v>169</v>
      </c>
      <c r="F33" s="21" t="s">
        <v>28</v>
      </c>
      <c r="G33" s="68">
        <v>350</v>
      </c>
      <c r="H33" s="123">
        <v>50</v>
      </c>
      <c r="I33" s="123">
        <v>100</v>
      </c>
    </row>
    <row r="34" spans="1:9" ht="24.75" customHeight="1">
      <c r="A34" s="49"/>
      <c r="B34" s="48" t="s">
        <v>188</v>
      </c>
      <c r="C34" s="19" t="s">
        <v>6</v>
      </c>
      <c r="D34" s="19" t="s">
        <v>152</v>
      </c>
      <c r="E34" s="20" t="s">
        <v>169</v>
      </c>
      <c r="F34" s="21"/>
      <c r="G34" s="68">
        <f>G36+G37+G38+G35</f>
        <v>10</v>
      </c>
      <c r="H34" s="68">
        <f>H36+H37+H38+H35</f>
        <v>10</v>
      </c>
      <c r="I34" s="68">
        <f>I36+I37+I38+I35</f>
        <v>10</v>
      </c>
    </row>
    <row r="35" spans="1:9" ht="24.75" customHeight="1">
      <c r="A35" s="49"/>
      <c r="B35" s="48" t="s">
        <v>277</v>
      </c>
      <c r="C35" s="19" t="s">
        <v>6</v>
      </c>
      <c r="D35" s="19" t="s">
        <v>152</v>
      </c>
      <c r="E35" s="20" t="s">
        <v>169</v>
      </c>
      <c r="F35" s="21" t="s">
        <v>278</v>
      </c>
      <c r="G35" s="68"/>
      <c r="H35" s="123"/>
      <c r="I35" s="123"/>
    </row>
    <row r="36" spans="1:9" ht="22.5" customHeight="1">
      <c r="A36" s="49"/>
      <c r="B36" s="48" t="s">
        <v>94</v>
      </c>
      <c r="C36" s="19" t="s">
        <v>6</v>
      </c>
      <c r="D36" s="19" t="s">
        <v>152</v>
      </c>
      <c r="E36" s="20" t="s">
        <v>169</v>
      </c>
      <c r="F36" s="21" t="s">
        <v>29</v>
      </c>
      <c r="G36" s="68"/>
      <c r="H36" s="123"/>
      <c r="I36" s="123"/>
    </row>
    <row r="37" spans="1:9" ht="24" customHeight="1">
      <c r="A37" s="49"/>
      <c r="B37" s="48" t="s">
        <v>303</v>
      </c>
      <c r="C37" s="19" t="s">
        <v>6</v>
      </c>
      <c r="D37" s="19" t="s">
        <v>152</v>
      </c>
      <c r="E37" s="20" t="s">
        <v>169</v>
      </c>
      <c r="F37" s="21" t="s">
        <v>30</v>
      </c>
      <c r="G37" s="68">
        <v>10</v>
      </c>
      <c r="H37" s="123">
        <v>10</v>
      </c>
      <c r="I37" s="123">
        <v>10</v>
      </c>
    </row>
    <row r="38" spans="1:9" ht="24" customHeight="1">
      <c r="A38" s="49"/>
      <c r="B38" s="48" t="s">
        <v>188</v>
      </c>
      <c r="C38" s="19" t="s">
        <v>6</v>
      </c>
      <c r="D38" s="19" t="s">
        <v>152</v>
      </c>
      <c r="E38" s="20" t="s">
        <v>169</v>
      </c>
      <c r="F38" s="21" t="s">
        <v>189</v>
      </c>
      <c r="G38" s="68"/>
      <c r="H38" s="123"/>
      <c r="I38" s="123"/>
    </row>
    <row r="39" spans="1:9" ht="26.25" customHeight="1">
      <c r="A39" s="184">
        <v>2</v>
      </c>
      <c r="B39" s="178" t="s">
        <v>32</v>
      </c>
      <c r="C39" s="180" t="s">
        <v>12</v>
      </c>
      <c r="D39" s="180"/>
      <c r="E39" s="181"/>
      <c r="F39" s="182"/>
      <c r="G39" s="185">
        <f aca="true" t="shared" si="0" ref="G39:I40">G40</f>
        <v>318</v>
      </c>
      <c r="H39" s="186">
        <f t="shared" si="0"/>
        <v>316.5</v>
      </c>
      <c r="I39" s="186">
        <f t="shared" si="0"/>
        <v>324.09999999999997</v>
      </c>
    </row>
    <row r="40" spans="1:9" ht="24" customHeight="1">
      <c r="A40" s="49" t="s">
        <v>38</v>
      </c>
      <c r="B40" s="48" t="s">
        <v>33</v>
      </c>
      <c r="C40" s="19" t="s">
        <v>12</v>
      </c>
      <c r="D40" s="19" t="s">
        <v>16</v>
      </c>
      <c r="E40" s="47"/>
      <c r="F40" s="21"/>
      <c r="G40" s="68">
        <f t="shared" si="0"/>
        <v>318</v>
      </c>
      <c r="H40" s="46">
        <f t="shared" si="0"/>
        <v>316.5</v>
      </c>
      <c r="I40" s="46">
        <f t="shared" si="0"/>
        <v>324.09999999999997</v>
      </c>
    </row>
    <row r="41" spans="1:9" ht="32.25" customHeight="1">
      <c r="A41" s="22"/>
      <c r="B41" s="48" t="s">
        <v>34</v>
      </c>
      <c r="C41" s="19" t="s">
        <v>12</v>
      </c>
      <c r="D41" s="19" t="s">
        <v>16</v>
      </c>
      <c r="E41" s="47" t="s">
        <v>171</v>
      </c>
      <c r="F41" s="21"/>
      <c r="G41" s="68">
        <f>SUM(G42:G45)</f>
        <v>318</v>
      </c>
      <c r="H41" s="46">
        <f>SUM(H42:H45)</f>
        <v>316.5</v>
      </c>
      <c r="I41" s="46">
        <f>SUM(I42:I45)</f>
        <v>324.09999999999997</v>
      </c>
    </row>
    <row r="42" spans="1:9" ht="23.25" customHeight="1">
      <c r="A42" s="22"/>
      <c r="B42" s="48" t="s">
        <v>244</v>
      </c>
      <c r="C42" s="19" t="s">
        <v>12</v>
      </c>
      <c r="D42" s="19" t="s">
        <v>16</v>
      </c>
      <c r="E42" s="47" t="s">
        <v>170</v>
      </c>
      <c r="F42" s="21" t="s">
        <v>26</v>
      </c>
      <c r="G42" s="68">
        <v>237</v>
      </c>
      <c r="H42" s="68">
        <v>237</v>
      </c>
      <c r="I42" s="68">
        <v>237</v>
      </c>
    </row>
    <row r="43" spans="1:9" ht="24.75" customHeight="1">
      <c r="A43" s="22"/>
      <c r="B43" s="48" t="s">
        <v>246</v>
      </c>
      <c r="C43" s="19" t="s">
        <v>12</v>
      </c>
      <c r="D43" s="19" t="s">
        <v>16</v>
      </c>
      <c r="E43" s="47" t="s">
        <v>170</v>
      </c>
      <c r="F43" s="21" t="s">
        <v>27</v>
      </c>
      <c r="G43" s="68">
        <v>7</v>
      </c>
      <c r="H43" s="68">
        <v>6.7</v>
      </c>
      <c r="I43" s="68">
        <v>6.7</v>
      </c>
    </row>
    <row r="44" spans="1:9" ht="24.75" customHeight="1">
      <c r="A44" s="22"/>
      <c r="B44" s="48" t="s">
        <v>245</v>
      </c>
      <c r="C44" s="19" t="s">
        <v>12</v>
      </c>
      <c r="D44" s="19" t="s">
        <v>16</v>
      </c>
      <c r="E44" s="47" t="s">
        <v>170</v>
      </c>
      <c r="F44" s="21" t="s">
        <v>178</v>
      </c>
      <c r="G44" s="68">
        <v>71</v>
      </c>
      <c r="H44" s="68">
        <v>71</v>
      </c>
      <c r="I44" s="68">
        <v>71</v>
      </c>
    </row>
    <row r="45" spans="1:9" ht="26.25" customHeight="1">
      <c r="A45" s="22"/>
      <c r="B45" s="48" t="s">
        <v>201</v>
      </c>
      <c r="C45" s="19" t="s">
        <v>12</v>
      </c>
      <c r="D45" s="19" t="s">
        <v>16</v>
      </c>
      <c r="E45" s="47" t="s">
        <v>170</v>
      </c>
      <c r="F45" s="21" t="s">
        <v>28</v>
      </c>
      <c r="G45" s="68">
        <v>3</v>
      </c>
      <c r="H45" s="68">
        <v>1.8</v>
      </c>
      <c r="I45" s="68">
        <v>9.4</v>
      </c>
    </row>
    <row r="46" spans="1:10" s="24" customFormat="1" ht="26.25" customHeight="1">
      <c r="A46" s="184">
        <v>3</v>
      </c>
      <c r="B46" s="178" t="s">
        <v>18</v>
      </c>
      <c r="C46" s="180" t="s">
        <v>16</v>
      </c>
      <c r="D46" s="180"/>
      <c r="E46" s="187"/>
      <c r="F46" s="182"/>
      <c r="G46" s="185">
        <f>G47+G50</f>
        <v>20</v>
      </c>
      <c r="H46" s="186">
        <f>H47+H50</f>
        <v>20</v>
      </c>
      <c r="I46" s="186">
        <f>I47+I50</f>
        <v>20</v>
      </c>
      <c r="J46" s="1"/>
    </row>
    <row r="47" spans="1:10" s="24" customFormat="1" ht="36" customHeight="1">
      <c r="A47" s="49" t="s">
        <v>39</v>
      </c>
      <c r="B47" s="48" t="s">
        <v>248</v>
      </c>
      <c r="C47" s="19" t="s">
        <v>16</v>
      </c>
      <c r="D47" s="19" t="s">
        <v>13</v>
      </c>
      <c r="E47" s="20"/>
      <c r="F47" s="21"/>
      <c r="G47" s="68">
        <f aca="true" t="shared" si="1" ref="G47:I48">G48</f>
        <v>10</v>
      </c>
      <c r="H47" s="46">
        <f t="shared" si="1"/>
        <v>10</v>
      </c>
      <c r="I47" s="46">
        <f t="shared" si="1"/>
        <v>10</v>
      </c>
      <c r="J47" s="1"/>
    </row>
    <row r="48" spans="1:9" ht="35.25" customHeight="1">
      <c r="A48" s="22"/>
      <c r="B48" s="48" t="s">
        <v>21</v>
      </c>
      <c r="C48" s="19" t="s">
        <v>16</v>
      </c>
      <c r="D48" s="19" t="s">
        <v>13</v>
      </c>
      <c r="E48" s="20" t="s">
        <v>172</v>
      </c>
      <c r="F48" s="21"/>
      <c r="G48" s="68">
        <f t="shared" si="1"/>
        <v>10</v>
      </c>
      <c r="H48" s="46">
        <f t="shared" si="1"/>
        <v>10</v>
      </c>
      <c r="I48" s="46">
        <f t="shared" si="1"/>
        <v>10</v>
      </c>
    </row>
    <row r="49" spans="1:9" ht="26.25" customHeight="1">
      <c r="A49" s="22"/>
      <c r="B49" s="48" t="s">
        <v>201</v>
      </c>
      <c r="C49" s="19" t="s">
        <v>16</v>
      </c>
      <c r="D49" s="19" t="s">
        <v>13</v>
      </c>
      <c r="E49" s="20" t="s">
        <v>172</v>
      </c>
      <c r="F49" s="21" t="s">
        <v>28</v>
      </c>
      <c r="G49" s="68">
        <v>10</v>
      </c>
      <c r="H49" s="123">
        <v>10</v>
      </c>
      <c r="I49" s="123">
        <v>10</v>
      </c>
    </row>
    <row r="50" spans="1:9" ht="24.75" customHeight="1">
      <c r="A50" s="49" t="s">
        <v>40</v>
      </c>
      <c r="B50" s="48" t="s">
        <v>35</v>
      </c>
      <c r="C50" s="19" t="s">
        <v>36</v>
      </c>
      <c r="D50" s="19" t="s">
        <v>74</v>
      </c>
      <c r="E50" s="47"/>
      <c r="F50" s="21"/>
      <c r="G50" s="68">
        <f aca="true" t="shared" si="2" ref="G50:I51">G51</f>
        <v>10</v>
      </c>
      <c r="H50" s="123">
        <f t="shared" si="2"/>
        <v>10</v>
      </c>
      <c r="I50" s="123">
        <f t="shared" si="2"/>
        <v>10</v>
      </c>
    </row>
    <row r="51" spans="1:9" ht="37.5" customHeight="1">
      <c r="A51" s="22"/>
      <c r="B51" s="48" t="s">
        <v>80</v>
      </c>
      <c r="C51" s="19" t="s">
        <v>36</v>
      </c>
      <c r="D51" s="19" t="s">
        <v>74</v>
      </c>
      <c r="E51" s="47" t="s">
        <v>174</v>
      </c>
      <c r="F51" s="21"/>
      <c r="G51" s="68">
        <f t="shared" si="2"/>
        <v>10</v>
      </c>
      <c r="H51" s="68">
        <f t="shared" si="2"/>
        <v>10</v>
      </c>
      <c r="I51" s="68">
        <f t="shared" si="2"/>
        <v>10</v>
      </c>
    </row>
    <row r="52" spans="1:9" ht="36" customHeight="1">
      <c r="A52" s="22"/>
      <c r="B52" s="48" t="s">
        <v>201</v>
      </c>
      <c r="C52" s="19" t="s">
        <v>36</v>
      </c>
      <c r="D52" s="19" t="s">
        <v>74</v>
      </c>
      <c r="E52" s="47" t="s">
        <v>173</v>
      </c>
      <c r="F52" s="21" t="s">
        <v>28</v>
      </c>
      <c r="G52" s="68">
        <v>10</v>
      </c>
      <c r="H52" s="123">
        <v>10</v>
      </c>
      <c r="I52" s="123">
        <v>10</v>
      </c>
    </row>
    <row r="53" spans="1:9" ht="19.5" customHeight="1">
      <c r="A53" s="184">
        <v>4</v>
      </c>
      <c r="B53" s="178" t="s">
        <v>8</v>
      </c>
      <c r="C53" s="180" t="s">
        <v>7</v>
      </c>
      <c r="D53" s="180"/>
      <c r="E53" s="181"/>
      <c r="F53" s="182"/>
      <c r="G53" s="188">
        <f aca="true" t="shared" si="3" ref="G53:I54">G54</f>
        <v>1031.8</v>
      </c>
      <c r="H53" s="188">
        <f t="shared" si="3"/>
        <v>1065.4</v>
      </c>
      <c r="I53" s="188">
        <f t="shared" si="3"/>
        <v>0</v>
      </c>
    </row>
    <row r="54" spans="1:10" ht="27" customHeight="1">
      <c r="A54" s="49" t="s">
        <v>41</v>
      </c>
      <c r="B54" s="48" t="s">
        <v>95</v>
      </c>
      <c r="C54" s="19" t="s">
        <v>7</v>
      </c>
      <c r="D54" s="19" t="s">
        <v>13</v>
      </c>
      <c r="E54" s="47"/>
      <c r="F54" s="21"/>
      <c r="G54" s="68">
        <f t="shared" si="3"/>
        <v>1031.8</v>
      </c>
      <c r="H54" s="123">
        <f t="shared" si="3"/>
        <v>1065.4</v>
      </c>
      <c r="I54" s="123">
        <f t="shared" si="3"/>
        <v>0</v>
      </c>
      <c r="J54" s="24"/>
    </row>
    <row r="55" spans="1:10" ht="21.75" customHeight="1">
      <c r="A55" s="49"/>
      <c r="B55" s="48" t="s">
        <v>203</v>
      </c>
      <c r="C55" s="19" t="s">
        <v>7</v>
      </c>
      <c r="D55" s="19" t="s">
        <v>13</v>
      </c>
      <c r="E55" s="47" t="s">
        <v>289</v>
      </c>
      <c r="F55" s="21"/>
      <c r="G55" s="68">
        <f>G56+G57+G58+G59</f>
        <v>1031.8</v>
      </c>
      <c r="H55" s="123">
        <f>H56</f>
        <v>1065.4</v>
      </c>
      <c r="I55" s="123">
        <f>I56</f>
        <v>0</v>
      </c>
      <c r="J55" s="24"/>
    </row>
    <row r="56" spans="1:9" ht="26.25" customHeight="1">
      <c r="A56" s="49"/>
      <c r="B56" s="48" t="s">
        <v>201</v>
      </c>
      <c r="C56" s="19" t="s">
        <v>7</v>
      </c>
      <c r="D56" s="19" t="s">
        <v>13</v>
      </c>
      <c r="E56" s="47" t="s">
        <v>289</v>
      </c>
      <c r="F56" s="21" t="s">
        <v>28</v>
      </c>
      <c r="G56" s="68">
        <v>1031.8</v>
      </c>
      <c r="H56" s="123">
        <v>1065.4</v>
      </c>
      <c r="I56" s="123">
        <v>0</v>
      </c>
    </row>
    <row r="57" spans="1:9" ht="22.5" customHeight="1">
      <c r="A57" s="49"/>
      <c r="B57" s="48" t="s">
        <v>188</v>
      </c>
      <c r="C57" s="19" t="s">
        <v>7</v>
      </c>
      <c r="D57" s="19" t="s">
        <v>13</v>
      </c>
      <c r="E57" s="47" t="s">
        <v>289</v>
      </c>
      <c r="F57" s="21" t="s">
        <v>189</v>
      </c>
      <c r="G57" s="68">
        <v>0</v>
      </c>
      <c r="H57" s="123"/>
      <c r="I57" s="123"/>
    </row>
    <row r="58" spans="1:9" ht="51" customHeight="1" hidden="1">
      <c r="A58" s="49"/>
      <c r="B58" s="48" t="s">
        <v>201</v>
      </c>
      <c r="C58" s="19" t="s">
        <v>7</v>
      </c>
      <c r="D58" s="19" t="s">
        <v>13</v>
      </c>
      <c r="E58" s="47" t="s">
        <v>293</v>
      </c>
      <c r="F58" s="21" t="s">
        <v>28</v>
      </c>
      <c r="G58" s="68">
        <v>0</v>
      </c>
      <c r="H58" s="123"/>
      <c r="I58" s="123"/>
    </row>
    <row r="59" spans="1:9" ht="20.25" customHeight="1" hidden="1">
      <c r="A59" s="49"/>
      <c r="B59" s="48" t="s">
        <v>201</v>
      </c>
      <c r="C59" s="19" t="s">
        <v>7</v>
      </c>
      <c r="D59" s="19" t="s">
        <v>13</v>
      </c>
      <c r="E59" s="47" t="s">
        <v>294</v>
      </c>
      <c r="F59" s="21" t="s">
        <v>28</v>
      </c>
      <c r="G59" s="68">
        <v>0</v>
      </c>
      <c r="H59" s="123"/>
      <c r="I59" s="123"/>
    </row>
    <row r="60" spans="1:9" ht="20.25" customHeight="1">
      <c r="A60" s="189" t="s">
        <v>91</v>
      </c>
      <c r="B60" s="190" t="s">
        <v>1</v>
      </c>
      <c r="C60" s="180" t="s">
        <v>11</v>
      </c>
      <c r="D60" s="180"/>
      <c r="E60" s="191"/>
      <c r="F60" s="182"/>
      <c r="G60" s="188">
        <f>G61</f>
        <v>4260.14</v>
      </c>
      <c r="H60" s="188">
        <f>H61</f>
        <v>290.8</v>
      </c>
      <c r="I60" s="188">
        <f>I61</f>
        <v>388.9</v>
      </c>
    </row>
    <row r="61" spans="1:9" ht="26.25" customHeight="1">
      <c r="A61" s="49" t="s">
        <v>243</v>
      </c>
      <c r="B61" s="48" t="s">
        <v>22</v>
      </c>
      <c r="C61" s="19" t="s">
        <v>11</v>
      </c>
      <c r="D61" s="19" t="s">
        <v>16</v>
      </c>
      <c r="E61" s="45"/>
      <c r="F61" s="21"/>
      <c r="G61" s="68">
        <f>SUM(G62:G74)</f>
        <v>4260.14</v>
      </c>
      <c r="H61" s="68">
        <f>SUM(H62:H74)</f>
        <v>290.8</v>
      </c>
      <c r="I61" s="68">
        <f>SUM(I62:I74)</f>
        <v>388.9</v>
      </c>
    </row>
    <row r="62" spans="1:9" ht="24" customHeight="1">
      <c r="A62" s="22"/>
      <c r="B62" s="48" t="s">
        <v>255</v>
      </c>
      <c r="C62" s="19" t="s">
        <v>11</v>
      </c>
      <c r="D62" s="19" t="s">
        <v>16</v>
      </c>
      <c r="E62" s="45" t="s">
        <v>182</v>
      </c>
      <c r="F62" s="21" t="s">
        <v>28</v>
      </c>
      <c r="G62" s="68">
        <v>250</v>
      </c>
      <c r="H62" s="46">
        <v>100</v>
      </c>
      <c r="I62" s="46">
        <v>150</v>
      </c>
    </row>
    <row r="63" spans="1:9" ht="18" customHeight="1">
      <c r="A63" s="22"/>
      <c r="B63" s="48" t="s">
        <v>277</v>
      </c>
      <c r="C63" s="19" t="s">
        <v>11</v>
      </c>
      <c r="D63" s="19" t="s">
        <v>16</v>
      </c>
      <c r="E63" s="45" t="s">
        <v>182</v>
      </c>
      <c r="F63" s="21" t="s">
        <v>278</v>
      </c>
      <c r="G63" s="68"/>
      <c r="H63" s="46"/>
      <c r="I63" s="46"/>
    </row>
    <row r="64" spans="1:9" ht="42.75" customHeight="1">
      <c r="A64" s="49"/>
      <c r="B64" s="48" t="s">
        <v>256</v>
      </c>
      <c r="C64" s="19" t="s">
        <v>11</v>
      </c>
      <c r="D64" s="19" t="s">
        <v>16</v>
      </c>
      <c r="E64" s="45" t="s">
        <v>183</v>
      </c>
      <c r="F64" s="21" t="s">
        <v>28</v>
      </c>
      <c r="G64" s="68">
        <v>806.8</v>
      </c>
      <c r="H64" s="46">
        <v>190.8</v>
      </c>
      <c r="I64" s="46">
        <v>238.9</v>
      </c>
    </row>
    <row r="65" spans="1:9" ht="19.5" customHeight="1">
      <c r="A65" s="49"/>
      <c r="B65" s="48" t="s">
        <v>277</v>
      </c>
      <c r="C65" s="19" t="s">
        <v>11</v>
      </c>
      <c r="D65" s="19" t="s">
        <v>16</v>
      </c>
      <c r="E65" s="45" t="s">
        <v>183</v>
      </c>
      <c r="F65" s="21" t="s">
        <v>278</v>
      </c>
      <c r="G65" s="68"/>
      <c r="H65" s="46"/>
      <c r="I65" s="46"/>
    </row>
    <row r="66" spans="1:9" ht="48" hidden="1">
      <c r="A66" s="49"/>
      <c r="B66" s="162" t="s">
        <v>295</v>
      </c>
      <c r="C66" s="19" t="s">
        <v>11</v>
      </c>
      <c r="D66" s="19" t="s">
        <v>16</v>
      </c>
      <c r="E66" s="45" t="s">
        <v>296</v>
      </c>
      <c r="F66" s="21" t="s">
        <v>28</v>
      </c>
      <c r="G66" s="68"/>
      <c r="H66" s="46"/>
      <c r="I66" s="46"/>
    </row>
    <row r="67" spans="1:9" ht="48" hidden="1">
      <c r="A67" s="49"/>
      <c r="B67" s="162" t="s">
        <v>297</v>
      </c>
      <c r="C67" s="19" t="s">
        <v>11</v>
      </c>
      <c r="D67" s="19" t="s">
        <v>16</v>
      </c>
      <c r="E67" s="45" t="s">
        <v>298</v>
      </c>
      <c r="F67" s="21" t="s">
        <v>28</v>
      </c>
      <c r="G67" s="68"/>
      <c r="H67" s="46"/>
      <c r="I67" s="46"/>
    </row>
    <row r="68" spans="1:9" ht="48" hidden="1">
      <c r="A68" s="49"/>
      <c r="B68" s="162" t="s">
        <v>299</v>
      </c>
      <c r="C68" s="19" t="s">
        <v>11</v>
      </c>
      <c r="D68" s="19" t="s">
        <v>16</v>
      </c>
      <c r="E68" s="45" t="s">
        <v>300</v>
      </c>
      <c r="F68" s="21" t="s">
        <v>28</v>
      </c>
      <c r="G68" s="68"/>
      <c r="H68" s="46"/>
      <c r="I68" s="46"/>
    </row>
    <row r="69" spans="1:9" ht="72">
      <c r="A69" s="49"/>
      <c r="B69" s="163" t="s">
        <v>320</v>
      </c>
      <c r="C69" s="19" t="s">
        <v>11</v>
      </c>
      <c r="D69" s="19" t="s">
        <v>16</v>
      </c>
      <c r="E69" s="165" t="s">
        <v>310</v>
      </c>
      <c r="F69" s="166" t="s">
        <v>28</v>
      </c>
      <c r="G69" s="68">
        <v>1830.67</v>
      </c>
      <c r="H69" s="46"/>
      <c r="I69" s="46"/>
    </row>
    <row r="70" spans="1:9" ht="72">
      <c r="A70" s="49"/>
      <c r="B70" s="163" t="s">
        <v>321</v>
      </c>
      <c r="C70" s="19" t="s">
        <v>11</v>
      </c>
      <c r="D70" s="19" t="s">
        <v>16</v>
      </c>
      <c r="E70" s="165" t="s">
        <v>311</v>
      </c>
      <c r="F70" s="166" t="s">
        <v>28</v>
      </c>
      <c r="G70" s="68">
        <v>54.57</v>
      </c>
      <c r="H70" s="46"/>
      <c r="I70" s="46"/>
    </row>
    <row r="71" spans="1:9" ht="60" customHeight="1">
      <c r="A71" s="49"/>
      <c r="B71" s="163" t="s">
        <v>322</v>
      </c>
      <c r="C71" s="19" t="s">
        <v>11</v>
      </c>
      <c r="D71" s="19" t="s">
        <v>16</v>
      </c>
      <c r="E71" s="165" t="s">
        <v>311</v>
      </c>
      <c r="F71" s="166" t="s">
        <v>28</v>
      </c>
      <c r="G71" s="68">
        <v>730</v>
      </c>
      <c r="H71" s="46"/>
      <c r="I71" s="46"/>
    </row>
    <row r="72" spans="1:9" ht="60">
      <c r="A72" s="49"/>
      <c r="B72" s="61" t="s">
        <v>323</v>
      </c>
      <c r="C72" s="19" t="s">
        <v>11</v>
      </c>
      <c r="D72" s="19" t="s">
        <v>16</v>
      </c>
      <c r="E72" s="45" t="s">
        <v>301</v>
      </c>
      <c r="F72" s="21" t="s">
        <v>28</v>
      </c>
      <c r="G72" s="68">
        <v>328.4</v>
      </c>
      <c r="H72" s="46"/>
      <c r="I72" s="46"/>
    </row>
    <row r="73" spans="1:9" ht="60">
      <c r="A73" s="49"/>
      <c r="B73" s="61" t="s">
        <v>324</v>
      </c>
      <c r="C73" s="19" t="s">
        <v>11</v>
      </c>
      <c r="D73" s="19" t="s">
        <v>16</v>
      </c>
      <c r="E73" s="45" t="s">
        <v>302</v>
      </c>
      <c r="F73" s="21" t="s">
        <v>28</v>
      </c>
      <c r="G73" s="68">
        <v>19.7</v>
      </c>
      <c r="H73" s="46"/>
      <c r="I73" s="46"/>
    </row>
    <row r="74" spans="1:9" ht="60">
      <c r="A74" s="49"/>
      <c r="B74" s="61" t="s">
        <v>325</v>
      </c>
      <c r="C74" s="19" t="s">
        <v>11</v>
      </c>
      <c r="D74" s="19" t="s">
        <v>16</v>
      </c>
      <c r="E74" s="45" t="s">
        <v>302</v>
      </c>
      <c r="F74" s="21" t="s">
        <v>28</v>
      </c>
      <c r="G74" s="68">
        <v>240</v>
      </c>
      <c r="H74" s="46"/>
      <c r="I74" s="46"/>
    </row>
    <row r="75" spans="1:9" ht="15.75" customHeight="1">
      <c r="A75" s="189" t="s">
        <v>106</v>
      </c>
      <c r="B75" s="178" t="s">
        <v>226</v>
      </c>
      <c r="C75" s="180" t="s">
        <v>187</v>
      </c>
      <c r="D75" s="180"/>
      <c r="E75" s="191"/>
      <c r="F75" s="182"/>
      <c r="G75" s="188">
        <f aca="true" t="shared" si="4" ref="G75:I76">G76</f>
        <v>5</v>
      </c>
      <c r="H75" s="192">
        <f t="shared" si="4"/>
        <v>5</v>
      </c>
      <c r="I75" s="192">
        <f t="shared" si="4"/>
        <v>5</v>
      </c>
    </row>
    <row r="76" spans="1:9" ht="19.5" customHeight="1">
      <c r="A76" s="49"/>
      <c r="B76" s="48" t="s">
        <v>249</v>
      </c>
      <c r="C76" s="19" t="s">
        <v>187</v>
      </c>
      <c r="D76" s="19" t="s">
        <v>187</v>
      </c>
      <c r="E76" s="45"/>
      <c r="F76" s="21"/>
      <c r="G76" s="68">
        <f t="shared" si="4"/>
        <v>5</v>
      </c>
      <c r="H76" s="68">
        <f t="shared" si="4"/>
        <v>5</v>
      </c>
      <c r="I76" s="68">
        <f t="shared" si="4"/>
        <v>5</v>
      </c>
    </row>
    <row r="77" spans="1:9" ht="39" customHeight="1">
      <c r="A77" s="49"/>
      <c r="B77" s="48" t="s">
        <v>201</v>
      </c>
      <c r="C77" s="19" t="s">
        <v>187</v>
      </c>
      <c r="D77" s="19" t="s">
        <v>187</v>
      </c>
      <c r="E77" s="20" t="s">
        <v>290</v>
      </c>
      <c r="F77" s="21" t="s">
        <v>28</v>
      </c>
      <c r="G77" s="68">
        <v>5</v>
      </c>
      <c r="H77" s="46">
        <v>5</v>
      </c>
      <c r="I77" s="46">
        <v>5</v>
      </c>
    </row>
    <row r="78" spans="1:9" ht="16.5" customHeight="1">
      <c r="A78" s="184" t="s">
        <v>198</v>
      </c>
      <c r="B78" s="193" t="s">
        <v>250</v>
      </c>
      <c r="C78" s="194" t="s">
        <v>17</v>
      </c>
      <c r="D78" s="194"/>
      <c r="E78" s="195"/>
      <c r="F78" s="182"/>
      <c r="G78" s="188">
        <f>G79</f>
        <v>1957.26</v>
      </c>
      <c r="H78" s="188">
        <f>H79</f>
        <v>1500</v>
      </c>
      <c r="I78" s="188">
        <f>I79</f>
        <v>1500</v>
      </c>
    </row>
    <row r="79" spans="1:9" ht="18" customHeight="1">
      <c r="A79" s="49"/>
      <c r="B79" s="48" t="s">
        <v>251</v>
      </c>
      <c r="C79" s="19" t="s">
        <v>9</v>
      </c>
      <c r="D79" s="19" t="s">
        <v>6</v>
      </c>
      <c r="E79" s="21"/>
      <c r="F79" s="21"/>
      <c r="G79" s="68">
        <f>G80+G81+G82</f>
        <v>1957.26</v>
      </c>
      <c r="H79" s="68">
        <f>H80+H81+H82</f>
        <v>1500</v>
      </c>
      <c r="I79" s="68">
        <f>I80+I81+I82</f>
        <v>1500</v>
      </c>
    </row>
    <row r="80" spans="1:9" ht="60">
      <c r="A80" s="22"/>
      <c r="B80" s="48" t="s">
        <v>252</v>
      </c>
      <c r="C80" s="19" t="s">
        <v>9</v>
      </c>
      <c r="D80" s="19" t="s">
        <v>6</v>
      </c>
      <c r="E80" s="21" t="s">
        <v>184</v>
      </c>
      <c r="F80" s="21" t="s">
        <v>143</v>
      </c>
      <c r="G80" s="68">
        <v>1510.69</v>
      </c>
      <c r="H80" s="46">
        <v>1500</v>
      </c>
      <c r="I80" s="46">
        <v>1500</v>
      </c>
    </row>
    <row r="81" spans="1:9" ht="66.75" customHeight="1">
      <c r="A81" s="22"/>
      <c r="B81" s="48" t="s">
        <v>326</v>
      </c>
      <c r="C81" s="19" t="s">
        <v>9</v>
      </c>
      <c r="D81" s="19" t="s">
        <v>6</v>
      </c>
      <c r="E81" s="21" t="s">
        <v>279</v>
      </c>
      <c r="F81" s="21" t="s">
        <v>143</v>
      </c>
      <c r="G81" s="68">
        <v>357.26</v>
      </c>
      <c r="H81" s="46"/>
      <c r="I81" s="46"/>
    </row>
    <row r="82" spans="1:9" ht="68.25" customHeight="1">
      <c r="A82" s="22"/>
      <c r="B82" s="48" t="s">
        <v>327</v>
      </c>
      <c r="C82" s="19" t="s">
        <v>9</v>
      </c>
      <c r="D82" s="19" t="s">
        <v>6</v>
      </c>
      <c r="E82" s="21" t="s">
        <v>280</v>
      </c>
      <c r="F82" s="21" t="s">
        <v>143</v>
      </c>
      <c r="G82" s="68">
        <v>89.31</v>
      </c>
      <c r="H82" s="46"/>
      <c r="I82" s="46"/>
    </row>
    <row r="83" spans="1:9" ht="18.75" customHeight="1">
      <c r="A83" s="184" t="s">
        <v>199</v>
      </c>
      <c r="B83" s="178" t="s">
        <v>136</v>
      </c>
      <c r="C83" s="180" t="s">
        <v>14</v>
      </c>
      <c r="D83" s="180"/>
      <c r="E83" s="182"/>
      <c r="F83" s="182"/>
      <c r="G83" s="188">
        <f aca="true" t="shared" si="5" ref="G83:I84">G84</f>
        <v>4</v>
      </c>
      <c r="H83" s="196">
        <f t="shared" si="5"/>
        <v>4</v>
      </c>
      <c r="I83" s="196">
        <f t="shared" si="5"/>
        <v>4</v>
      </c>
    </row>
    <row r="84" spans="1:9" ht="19.5" customHeight="1">
      <c r="A84" s="22"/>
      <c r="B84" s="48" t="s">
        <v>137</v>
      </c>
      <c r="C84" s="19" t="s">
        <v>14</v>
      </c>
      <c r="D84" s="19" t="s">
        <v>16</v>
      </c>
      <c r="E84" s="21"/>
      <c r="F84" s="21"/>
      <c r="G84" s="68">
        <f t="shared" si="5"/>
        <v>4</v>
      </c>
      <c r="H84" s="46">
        <f t="shared" si="5"/>
        <v>4</v>
      </c>
      <c r="I84" s="46">
        <f t="shared" si="5"/>
        <v>4</v>
      </c>
    </row>
    <row r="85" spans="1:9" ht="72">
      <c r="A85" s="22"/>
      <c r="B85" s="48" t="s">
        <v>253</v>
      </c>
      <c r="C85" s="19" t="s">
        <v>14</v>
      </c>
      <c r="D85" s="19" t="s">
        <v>16</v>
      </c>
      <c r="E85" s="21" t="s">
        <v>186</v>
      </c>
      <c r="F85" s="21" t="s">
        <v>138</v>
      </c>
      <c r="G85" s="68">
        <v>4</v>
      </c>
      <c r="H85" s="46">
        <v>4</v>
      </c>
      <c r="I85" s="46">
        <v>4</v>
      </c>
    </row>
    <row r="86" spans="1:9" ht="16.5" customHeight="1">
      <c r="A86" s="189" t="s">
        <v>200</v>
      </c>
      <c r="B86" s="178" t="s">
        <v>254</v>
      </c>
      <c r="C86" s="180" t="s">
        <v>10</v>
      </c>
      <c r="D86" s="180"/>
      <c r="E86" s="191"/>
      <c r="F86" s="182"/>
      <c r="G86" s="188">
        <f aca="true" t="shared" si="6" ref="G86:I87">G87</f>
        <v>5</v>
      </c>
      <c r="H86" s="196">
        <f t="shared" si="6"/>
        <v>5</v>
      </c>
      <c r="I86" s="196">
        <f t="shared" si="6"/>
        <v>5</v>
      </c>
    </row>
    <row r="87" spans="1:9" ht="19.5" customHeight="1">
      <c r="A87" s="22"/>
      <c r="B87" s="48" t="s">
        <v>96</v>
      </c>
      <c r="C87" s="19" t="s">
        <v>10</v>
      </c>
      <c r="D87" s="19" t="s">
        <v>12</v>
      </c>
      <c r="E87" s="21"/>
      <c r="F87" s="21"/>
      <c r="G87" s="68">
        <f t="shared" si="6"/>
        <v>5</v>
      </c>
      <c r="H87" s="123">
        <f t="shared" si="6"/>
        <v>5</v>
      </c>
      <c r="I87" s="123">
        <f t="shared" si="6"/>
        <v>5</v>
      </c>
    </row>
    <row r="88" spans="1:9" ht="36">
      <c r="A88" s="22"/>
      <c r="B88" s="48" t="s">
        <v>201</v>
      </c>
      <c r="C88" s="19" t="s">
        <v>10</v>
      </c>
      <c r="D88" s="19" t="s">
        <v>12</v>
      </c>
      <c r="E88" s="21" t="s">
        <v>185</v>
      </c>
      <c r="F88" s="21" t="s">
        <v>28</v>
      </c>
      <c r="G88" s="68">
        <v>5</v>
      </c>
      <c r="H88" s="123">
        <v>5</v>
      </c>
      <c r="I88" s="123">
        <v>5</v>
      </c>
    </row>
    <row r="89" spans="1:9" ht="12.75">
      <c r="A89" s="22"/>
      <c r="B89" s="200" t="s">
        <v>42</v>
      </c>
      <c r="C89" s="197"/>
      <c r="D89" s="197"/>
      <c r="E89" s="198"/>
      <c r="F89" s="198"/>
      <c r="G89" s="199">
        <f>G6+G39+G46+G53+G60+G75+G78+G83+G86</f>
        <v>11225.000000000002</v>
      </c>
      <c r="H89" s="199">
        <f>H6+H39+H46+H53+H60+H75+H78+H83+H86</f>
        <v>6122.500000000001</v>
      </c>
      <c r="I89" s="199">
        <f>I6+I39+I46+I53+I60+I75+I78+I83+I86</f>
        <v>5108</v>
      </c>
    </row>
    <row r="90" spans="1:8" ht="12.75">
      <c r="A90" s="5"/>
      <c r="C90" s="6"/>
      <c r="D90" s="6"/>
      <c r="E90" s="6"/>
      <c r="F90" s="6"/>
      <c r="G90" s="6"/>
      <c r="H90" s="65"/>
    </row>
    <row r="91" spans="1:8" ht="12.75">
      <c r="A91" s="5"/>
      <c r="C91" s="6"/>
      <c r="D91" s="6"/>
      <c r="E91" s="6"/>
      <c r="F91" s="6"/>
      <c r="G91" s="6"/>
      <c r="H91" s="65"/>
    </row>
    <row r="92" spans="1:8" ht="12.75">
      <c r="A92" s="5"/>
      <c r="C92" s="6"/>
      <c r="D92" s="6"/>
      <c r="E92" s="6"/>
      <c r="F92" s="6"/>
      <c r="G92" s="6"/>
      <c r="H92" s="65"/>
    </row>
    <row r="93" spans="1:8" ht="12.75">
      <c r="A93" s="5"/>
      <c r="C93" s="6"/>
      <c r="D93" s="6"/>
      <c r="E93" s="6"/>
      <c r="F93" s="6"/>
      <c r="G93" s="6"/>
      <c r="H93" s="65"/>
    </row>
    <row r="94" spans="1:8" ht="12.75">
      <c r="A94" s="5"/>
      <c r="C94" s="6"/>
      <c r="D94" s="6"/>
      <c r="E94" s="6"/>
      <c r="F94" s="6"/>
      <c r="G94" s="6"/>
      <c r="H94" s="65"/>
    </row>
    <row r="95" spans="1:8" ht="12.75">
      <c r="A95" s="5"/>
      <c r="C95" s="6"/>
      <c r="D95" s="6"/>
      <c r="E95" s="6"/>
      <c r="F95" s="6"/>
      <c r="G95" s="6"/>
      <c r="H95" s="65"/>
    </row>
    <row r="96" spans="1:8" ht="12.75">
      <c r="A96" s="5"/>
      <c r="C96" s="6"/>
      <c r="D96" s="6"/>
      <c r="E96" s="6"/>
      <c r="F96" s="6"/>
      <c r="G96" s="6"/>
      <c r="H96" s="65"/>
    </row>
    <row r="97" spans="1:8" ht="12.75">
      <c r="A97" s="5"/>
      <c r="C97" s="6"/>
      <c r="D97" s="6"/>
      <c r="E97" s="6"/>
      <c r="F97" s="6"/>
      <c r="G97" s="6"/>
      <c r="H97" s="65"/>
    </row>
    <row r="98" spans="1:8" ht="12.75">
      <c r="A98" s="5"/>
      <c r="C98" s="6"/>
      <c r="D98" s="6"/>
      <c r="E98" s="6"/>
      <c r="F98" s="6"/>
      <c r="G98" s="6"/>
      <c r="H98" s="65"/>
    </row>
  </sheetData>
  <sheetProtection/>
  <mergeCells count="3">
    <mergeCell ref="A2:C2"/>
    <mergeCell ref="G1:I1"/>
    <mergeCell ref="A3:F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7.75390625" style="151" customWidth="1"/>
    <col min="2" max="2" width="57.125" style="6" customWidth="1"/>
    <col min="3" max="4" width="2.875" style="1" customWidth="1"/>
    <col min="5" max="5" width="13.25390625" style="1" customWidth="1"/>
    <col min="6" max="6" width="7.75390625" style="1" customWidth="1"/>
    <col min="7" max="8" width="9.75390625" style="1" customWidth="1"/>
    <col min="9" max="9" width="13.25390625" style="0" customWidth="1"/>
    <col min="10" max="10" width="7.375" style="23" customWidth="1"/>
    <col min="11" max="11" width="41.875" style="23" customWidth="1"/>
    <col min="12" max="12" width="9.75390625" style="23" customWidth="1"/>
    <col min="13" max="13" width="10.25390625" style="23" customWidth="1"/>
    <col min="14" max="14" width="10.00390625" style="23" customWidth="1"/>
    <col min="15" max="15" width="5.375" style="101" customWidth="1"/>
  </cols>
  <sheetData>
    <row r="1" spans="1:15" ht="129.75" customHeight="1">
      <c r="A1" s="5"/>
      <c r="B1" s="23"/>
      <c r="C1" s="250" t="s">
        <v>329</v>
      </c>
      <c r="D1" s="250"/>
      <c r="E1" s="250"/>
      <c r="F1" s="250"/>
      <c r="G1" s="250"/>
      <c r="H1" s="250"/>
      <c r="L1" s="250" t="s">
        <v>330</v>
      </c>
      <c r="M1" s="251"/>
      <c r="N1" s="251"/>
      <c r="O1" s="52"/>
    </row>
    <row r="2" spans="1:15" ht="78" customHeight="1">
      <c r="A2" s="229" t="s">
        <v>312</v>
      </c>
      <c r="B2" s="229"/>
      <c r="C2" s="229"/>
      <c r="D2" s="229"/>
      <c r="E2" s="229"/>
      <c r="F2" s="229"/>
      <c r="G2" s="207"/>
      <c r="H2" s="207"/>
      <c r="J2" s="234" t="s">
        <v>283</v>
      </c>
      <c r="K2" s="235"/>
      <c r="L2" s="235"/>
      <c r="M2" s="236"/>
      <c r="N2" s="236"/>
      <c r="O2" s="153"/>
    </row>
    <row r="3" spans="1:15" ht="15.75">
      <c r="A3" s="5"/>
      <c r="C3" s="6"/>
      <c r="D3" s="6"/>
      <c r="E3" s="7" t="s">
        <v>313</v>
      </c>
      <c r="J3" s="230"/>
      <c r="K3" s="232" t="s">
        <v>284</v>
      </c>
      <c r="L3" s="167"/>
      <c r="M3" s="167"/>
      <c r="N3" s="167"/>
      <c r="O3" s="155"/>
    </row>
    <row r="4" spans="1:15" ht="44.25" customHeight="1">
      <c r="A4" s="8" t="s">
        <v>23</v>
      </c>
      <c r="B4" s="9" t="s">
        <v>314</v>
      </c>
      <c r="C4" s="208" t="s">
        <v>2</v>
      </c>
      <c r="D4" s="208" t="s">
        <v>3</v>
      </c>
      <c r="E4" s="209" t="s">
        <v>4</v>
      </c>
      <c r="F4" s="34" t="s">
        <v>242</v>
      </c>
      <c r="G4" s="34" t="s">
        <v>288</v>
      </c>
      <c r="H4" s="34" t="s">
        <v>305</v>
      </c>
      <c r="J4" s="231"/>
      <c r="K4" s="233"/>
      <c r="L4" s="168" t="s">
        <v>231</v>
      </c>
      <c r="M4" s="168" t="s">
        <v>269</v>
      </c>
      <c r="N4" s="168" t="s">
        <v>304</v>
      </c>
      <c r="O4" s="155"/>
    </row>
    <row r="5" spans="1:15" ht="58.5" customHeight="1">
      <c r="A5" s="2"/>
      <c r="B5" s="212" t="s">
        <v>24</v>
      </c>
      <c r="C5" s="19"/>
      <c r="D5" s="19"/>
      <c r="E5" s="21"/>
      <c r="F5" s="213">
        <f>F6+F7+F8</f>
        <v>588.0999999999999</v>
      </c>
      <c r="G5" s="214">
        <f>G6+G7+G8</f>
        <v>0</v>
      </c>
      <c r="H5" s="214">
        <f>H6+H7+H8</f>
        <v>0</v>
      </c>
      <c r="J5" s="169"/>
      <c r="K5" s="170" t="s">
        <v>317</v>
      </c>
      <c r="L5" s="205">
        <v>1321</v>
      </c>
      <c r="M5" s="205">
        <v>193.3</v>
      </c>
      <c r="N5" s="205">
        <v>193.3</v>
      </c>
      <c r="O5" s="154"/>
    </row>
    <row r="6" spans="1:15" ht="90.75" customHeight="1">
      <c r="A6" s="3"/>
      <c r="B6" s="211" t="s">
        <v>315</v>
      </c>
      <c r="C6" s="19" t="s">
        <v>11</v>
      </c>
      <c r="D6" s="19" t="s">
        <v>16</v>
      </c>
      <c r="E6" s="45" t="s">
        <v>301</v>
      </c>
      <c r="F6" s="210">
        <v>328.4</v>
      </c>
      <c r="G6" s="46"/>
      <c r="H6" s="46"/>
      <c r="J6" s="169"/>
      <c r="K6" s="170" t="s">
        <v>285</v>
      </c>
      <c r="L6" s="205">
        <v>318</v>
      </c>
      <c r="M6" s="205">
        <v>316.5</v>
      </c>
      <c r="N6" s="205">
        <v>324.1</v>
      </c>
      <c r="O6" s="154"/>
    </row>
    <row r="7" spans="1:15" ht="105.75" customHeight="1">
      <c r="A7" s="3"/>
      <c r="B7" s="211" t="s">
        <v>315</v>
      </c>
      <c r="C7" s="19" t="s">
        <v>11</v>
      </c>
      <c r="D7" s="19" t="s">
        <v>16</v>
      </c>
      <c r="E7" s="45" t="s">
        <v>302</v>
      </c>
      <c r="F7" s="210">
        <v>19.7</v>
      </c>
      <c r="G7" s="46"/>
      <c r="H7" s="46"/>
      <c r="J7" s="169"/>
      <c r="K7" s="170" t="s">
        <v>286</v>
      </c>
      <c r="L7" s="205">
        <v>2</v>
      </c>
      <c r="M7" s="205">
        <v>2</v>
      </c>
      <c r="N7" s="205">
        <v>2</v>
      </c>
      <c r="O7" s="154"/>
    </row>
    <row r="8" spans="1:15" ht="105.75" customHeight="1">
      <c r="A8" s="3"/>
      <c r="B8" s="211" t="s">
        <v>316</v>
      </c>
      <c r="C8" s="19" t="s">
        <v>11</v>
      </c>
      <c r="D8" s="19" t="s">
        <v>16</v>
      </c>
      <c r="E8" s="45" t="s">
        <v>302</v>
      </c>
      <c r="F8" s="210">
        <v>240</v>
      </c>
      <c r="G8" s="46"/>
      <c r="H8" s="46"/>
      <c r="J8" s="169"/>
      <c r="K8" s="204" t="s">
        <v>218</v>
      </c>
      <c r="L8" s="205">
        <v>357.26</v>
      </c>
      <c r="M8" s="205"/>
      <c r="N8" s="205"/>
      <c r="O8" s="154"/>
    </row>
    <row r="9" spans="10:15" ht="15.75">
      <c r="J9" s="171" t="s">
        <v>42</v>
      </c>
      <c r="K9" s="172"/>
      <c r="L9" s="206">
        <f>SUM(L5:L8)</f>
        <v>1998.26</v>
      </c>
      <c r="M9" s="206">
        <f>SUM(M5:M7)</f>
        <v>511.8</v>
      </c>
      <c r="N9" s="206">
        <f>SUM(N5:N7)</f>
        <v>519.4000000000001</v>
      </c>
      <c r="O9" s="156"/>
    </row>
    <row r="10" ht="15.75">
      <c r="O10" s="156"/>
    </row>
    <row r="11" spans="10:15" ht="15.75">
      <c r="J11" s="173"/>
      <c r="K11" s="173"/>
      <c r="L11" s="173"/>
      <c r="M11" s="173"/>
      <c r="N11" s="173"/>
      <c r="O11" s="156"/>
    </row>
    <row r="12" spans="10:15" ht="15.75">
      <c r="J12" s="173"/>
      <c r="K12" s="173"/>
      <c r="L12" s="173"/>
      <c r="M12" s="173"/>
      <c r="N12" s="173"/>
      <c r="O12" s="156"/>
    </row>
    <row r="13" spans="10:15" ht="15.75">
      <c r="J13" s="173"/>
      <c r="K13" s="173"/>
      <c r="L13" s="173"/>
      <c r="M13" s="173"/>
      <c r="N13" s="173"/>
      <c r="O13" s="156"/>
    </row>
    <row r="14" spans="10:15" ht="15.75">
      <c r="J14" s="173"/>
      <c r="K14" s="173"/>
      <c r="L14" s="173"/>
      <c r="M14" s="173"/>
      <c r="N14" s="173"/>
      <c r="O14" s="156"/>
    </row>
    <row r="15" spans="10:15" ht="15.75">
      <c r="J15" s="173"/>
      <c r="K15" s="173"/>
      <c r="L15" s="173"/>
      <c r="M15" s="173"/>
      <c r="N15" s="173"/>
      <c r="O15" s="156"/>
    </row>
    <row r="16" spans="10:15" ht="15.75">
      <c r="J16" s="173"/>
      <c r="K16" s="173"/>
      <c r="L16" s="173"/>
      <c r="M16" s="173"/>
      <c r="N16" s="173"/>
      <c r="O16" s="156"/>
    </row>
    <row r="17" spans="10:15" ht="15.75">
      <c r="J17" s="173"/>
      <c r="K17" s="173"/>
      <c r="L17" s="173"/>
      <c r="M17" s="173"/>
      <c r="N17" s="173"/>
      <c r="O17" s="156"/>
    </row>
    <row r="18" spans="10:14" ht="15.75">
      <c r="J18" s="173"/>
      <c r="K18" s="173"/>
      <c r="L18" s="173"/>
      <c r="M18" s="173"/>
      <c r="N18" s="173"/>
    </row>
    <row r="19" spans="10:14" ht="15.75">
      <c r="J19" s="173"/>
      <c r="K19" s="173"/>
      <c r="L19" s="173"/>
      <c r="M19" s="173"/>
      <c r="N19" s="173"/>
    </row>
    <row r="20" spans="10:14" ht="15.75">
      <c r="J20" s="173"/>
      <c r="K20" s="173"/>
      <c r="L20" s="173"/>
      <c r="M20" s="173"/>
      <c r="N20" s="173"/>
    </row>
  </sheetData>
  <sheetProtection/>
  <mergeCells count="6">
    <mergeCell ref="C1:H1"/>
    <mergeCell ref="A2:F2"/>
    <mergeCell ref="J3:J4"/>
    <mergeCell ref="K3:K4"/>
    <mergeCell ref="J2:N2"/>
    <mergeCell ref="L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" sqref="D1:M1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25390625" style="0" customWidth="1"/>
    <col min="12" max="12" width="8.375" style="0" customWidth="1"/>
    <col min="13" max="13" width="9.00390625" style="0" customWidth="1"/>
  </cols>
  <sheetData>
    <row r="1" spans="1:13" ht="79.5" customHeight="1">
      <c r="A1" s="11"/>
      <c r="B1" s="238"/>
      <c r="C1" s="238"/>
      <c r="D1" s="248" t="s">
        <v>328</v>
      </c>
      <c r="E1" s="248"/>
      <c r="F1" s="248"/>
      <c r="G1" s="248"/>
      <c r="H1" s="248"/>
      <c r="I1" s="248"/>
      <c r="J1" s="249"/>
      <c r="K1" s="248"/>
      <c r="L1" s="223"/>
      <c r="M1" s="223"/>
    </row>
    <row r="2" spans="1:11" ht="21" customHeight="1">
      <c r="A2" s="239" t="s">
        <v>206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223</v>
      </c>
    </row>
    <row r="4" spans="1:13" ht="12.75" customHeight="1">
      <c r="A4" s="240" t="s">
        <v>107</v>
      </c>
      <c r="B4" s="240" t="s">
        <v>108</v>
      </c>
      <c r="C4" s="242" t="s">
        <v>109</v>
      </c>
      <c r="D4" s="243"/>
      <c r="E4" s="243"/>
      <c r="F4" s="243"/>
      <c r="G4" s="243"/>
      <c r="H4" s="243"/>
      <c r="I4" s="243"/>
      <c r="J4" s="244"/>
      <c r="K4" s="237" t="s">
        <v>281</v>
      </c>
      <c r="L4" s="237" t="s">
        <v>282</v>
      </c>
      <c r="M4" s="237" t="s">
        <v>306</v>
      </c>
    </row>
    <row r="5" spans="1:13" ht="21.75" customHeight="1">
      <c r="A5" s="241"/>
      <c r="B5" s="241"/>
      <c r="C5" s="245"/>
      <c r="D5" s="246"/>
      <c r="E5" s="246"/>
      <c r="F5" s="246"/>
      <c r="G5" s="246"/>
      <c r="H5" s="246"/>
      <c r="I5" s="246"/>
      <c r="J5" s="247"/>
      <c r="K5" s="237"/>
      <c r="L5" s="237"/>
      <c r="M5" s="237"/>
    </row>
    <row r="6" spans="1:13" ht="46.5" customHeight="1">
      <c r="A6" s="12"/>
      <c r="B6" s="113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05">
        <f>K7+K12+K17+K26</f>
        <v>494.27000000000226</v>
      </c>
      <c r="L6" s="105">
        <f>L7+L12+L17+L26</f>
        <v>5.0000000000009095</v>
      </c>
      <c r="M6" s="105">
        <f>M7+M12+M17+M26</f>
        <v>0</v>
      </c>
    </row>
    <row r="7" spans="1:13" ht="24.75" customHeight="1">
      <c r="A7" s="13" t="s">
        <v>57</v>
      </c>
      <c r="B7" s="114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06">
        <f>K8-K10</f>
        <v>0</v>
      </c>
      <c r="L7" s="106">
        <f>L8-L10</f>
        <v>0</v>
      </c>
      <c r="M7" s="106">
        <f>M8-M10</f>
        <v>0</v>
      </c>
    </row>
    <row r="8" spans="1:13" ht="24.75" customHeight="1">
      <c r="A8" s="14" t="s">
        <v>61</v>
      </c>
      <c r="B8" s="115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05">
        <f>K9</f>
        <v>0</v>
      </c>
      <c r="L8" s="105">
        <f>L9</f>
        <v>0</v>
      </c>
      <c r="M8" s="105">
        <f>M9</f>
        <v>0</v>
      </c>
    </row>
    <row r="9" spans="1:13" ht="24.75" customHeight="1">
      <c r="A9" s="15" t="s">
        <v>82</v>
      </c>
      <c r="B9" s="116" t="s">
        <v>155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07">
        <v>0</v>
      </c>
      <c r="L9" s="107">
        <v>0</v>
      </c>
      <c r="M9" s="107">
        <v>0</v>
      </c>
    </row>
    <row r="10" spans="1:13" ht="30.75" customHeight="1">
      <c r="A10" s="4" t="s">
        <v>63</v>
      </c>
      <c r="B10" s="115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08">
        <f>K11</f>
        <v>0</v>
      </c>
      <c r="L10" s="108">
        <f>L11</f>
        <v>0</v>
      </c>
      <c r="M10" s="108">
        <f>M11</f>
        <v>0</v>
      </c>
    </row>
    <row r="11" spans="1:13" ht="24.75" customHeight="1">
      <c r="A11" s="15" t="s">
        <v>82</v>
      </c>
      <c r="B11" s="116" t="s">
        <v>157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07">
        <v>0</v>
      </c>
      <c r="L11" s="107">
        <v>0</v>
      </c>
      <c r="M11" s="107">
        <v>0</v>
      </c>
    </row>
    <row r="12" spans="1:13" ht="24" customHeight="1">
      <c r="A12" s="13" t="s">
        <v>65</v>
      </c>
      <c r="B12" s="114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06">
        <f>K13-K15</f>
        <v>0</v>
      </c>
      <c r="L12" s="106">
        <f>L13-L15</f>
        <v>0</v>
      </c>
      <c r="M12" s="106">
        <f>M13-M15</f>
        <v>0</v>
      </c>
    </row>
    <row r="13" spans="1:13" ht="33" customHeight="1">
      <c r="A13" s="14" t="s">
        <v>115</v>
      </c>
      <c r="B13" s="115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08">
        <f>K14</f>
        <v>0</v>
      </c>
      <c r="L13" s="108">
        <f>L14</f>
        <v>0</v>
      </c>
      <c r="M13" s="108">
        <f>M14</f>
        <v>0</v>
      </c>
    </row>
    <row r="14" spans="1:13" ht="33" customHeight="1">
      <c r="A14" s="4" t="s">
        <v>82</v>
      </c>
      <c r="B14" s="116" t="s">
        <v>156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07">
        <v>0</v>
      </c>
      <c r="L14" s="107">
        <v>0</v>
      </c>
      <c r="M14" s="107">
        <v>0</v>
      </c>
    </row>
    <row r="15" spans="1:13" ht="42.75" customHeight="1">
      <c r="A15" s="14" t="s">
        <v>116</v>
      </c>
      <c r="B15" s="115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05">
        <f>K16</f>
        <v>0</v>
      </c>
      <c r="L15" s="105">
        <f>L16</f>
        <v>0</v>
      </c>
      <c r="M15" s="105">
        <f>M16</f>
        <v>0</v>
      </c>
    </row>
    <row r="16" spans="1:13" ht="36" customHeight="1">
      <c r="A16" s="4" t="s">
        <v>82</v>
      </c>
      <c r="B16" s="116" t="s">
        <v>224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09">
        <v>0</v>
      </c>
      <c r="L16" s="109">
        <v>0</v>
      </c>
      <c r="M16" s="109">
        <v>0</v>
      </c>
    </row>
    <row r="17" spans="1:13" ht="24" customHeight="1">
      <c r="A17" s="13" t="s">
        <v>66</v>
      </c>
      <c r="B17" s="114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10">
        <f>K21+K25</f>
        <v>494.27000000000226</v>
      </c>
      <c r="L17" s="110">
        <f>L21+L25</f>
        <v>5.0000000000009095</v>
      </c>
      <c r="M17" s="110">
        <f>M21+M25</f>
        <v>0</v>
      </c>
    </row>
    <row r="18" spans="1:13" ht="12.75" customHeight="1">
      <c r="A18" s="4" t="s">
        <v>68</v>
      </c>
      <c r="B18" s="115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11">
        <f>K19</f>
        <v>-10730.73</v>
      </c>
      <c r="L18" s="111">
        <f aca="true" t="shared" si="0" ref="L18:M20">L19</f>
        <v>-6117.5</v>
      </c>
      <c r="M18" s="111">
        <f t="shared" si="0"/>
        <v>-5108</v>
      </c>
    </row>
    <row r="19" spans="1:13" ht="12.75" customHeight="1">
      <c r="A19" s="16"/>
      <c r="B19" s="116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12">
        <f>K20</f>
        <v>-10730.73</v>
      </c>
      <c r="L19" s="112">
        <f t="shared" si="0"/>
        <v>-6117.5</v>
      </c>
      <c r="M19" s="112">
        <f t="shared" si="0"/>
        <v>-5108</v>
      </c>
    </row>
    <row r="20" spans="1:13" ht="22.5" customHeight="1">
      <c r="A20" s="16"/>
      <c r="B20" s="116" t="s">
        <v>158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12">
        <f>K21</f>
        <v>-10730.73</v>
      </c>
      <c r="L20" s="112">
        <f t="shared" si="0"/>
        <v>-6117.5</v>
      </c>
      <c r="M20" s="112">
        <f t="shared" si="0"/>
        <v>-5108</v>
      </c>
    </row>
    <row r="21" spans="1:13" ht="22.5" customHeight="1">
      <c r="A21" s="16"/>
      <c r="B21" s="116" t="s">
        <v>159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12">
        <f>-(K30+K9+K14)</f>
        <v>-10730.73</v>
      </c>
      <c r="L21" s="112">
        <f>-(L30+L9+L14)</f>
        <v>-6117.5</v>
      </c>
      <c r="M21" s="112">
        <f>-(M30+M9+M14)</f>
        <v>-5108</v>
      </c>
    </row>
    <row r="22" spans="1:13" ht="15.75" customHeight="1">
      <c r="A22" s="4" t="s">
        <v>69</v>
      </c>
      <c r="B22" s="115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11">
        <f>K23</f>
        <v>11225.000000000002</v>
      </c>
      <c r="L22" s="111">
        <f aca="true" t="shared" si="1" ref="L22:M24">L23</f>
        <v>6122.500000000001</v>
      </c>
      <c r="M22" s="111">
        <f t="shared" si="1"/>
        <v>5108</v>
      </c>
    </row>
    <row r="23" spans="1:13" ht="12.75" customHeight="1">
      <c r="A23" s="16"/>
      <c r="B23" s="116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12">
        <f>K24</f>
        <v>11225.000000000002</v>
      </c>
      <c r="L23" s="112">
        <f t="shared" si="1"/>
        <v>6122.500000000001</v>
      </c>
      <c r="M23" s="112">
        <f t="shared" si="1"/>
        <v>5108</v>
      </c>
    </row>
    <row r="24" spans="1:13" ht="24.75" customHeight="1">
      <c r="A24" s="16"/>
      <c r="B24" s="116" t="s">
        <v>160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12">
        <f>K25</f>
        <v>11225.000000000002</v>
      </c>
      <c r="L24" s="112">
        <f t="shared" si="1"/>
        <v>6122.500000000001</v>
      </c>
      <c r="M24" s="112">
        <f t="shared" si="1"/>
        <v>5108</v>
      </c>
    </row>
    <row r="25" spans="1:13" ht="21" customHeight="1">
      <c r="A25" s="16"/>
      <c r="B25" s="116" t="s">
        <v>160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12">
        <f>(K31+K11+K16-K28)</f>
        <v>11225.000000000002</v>
      </c>
      <c r="L25" s="112">
        <f>(L31+L11+L16-L28)</f>
        <v>6122.500000000001</v>
      </c>
      <c r="M25" s="112">
        <f>(M31+M11+M16-M28)</f>
        <v>5108</v>
      </c>
    </row>
    <row r="26" spans="1:13" ht="21" customHeight="1">
      <c r="A26" s="4" t="s">
        <v>71</v>
      </c>
      <c r="B26" s="115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11">
        <f aca="true" t="shared" si="2" ref="K26:M27">K27</f>
        <v>0</v>
      </c>
      <c r="L26" s="111">
        <f t="shared" si="2"/>
        <v>0</v>
      </c>
      <c r="M26" s="111">
        <f t="shared" si="2"/>
        <v>0</v>
      </c>
    </row>
    <row r="27" spans="1:13" ht="24" customHeight="1">
      <c r="A27" s="4" t="s">
        <v>124</v>
      </c>
      <c r="B27" s="116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11">
        <f t="shared" si="2"/>
        <v>0</v>
      </c>
      <c r="L27" s="111">
        <f t="shared" si="2"/>
        <v>0</v>
      </c>
      <c r="M27" s="111">
        <f t="shared" si="2"/>
        <v>0</v>
      </c>
    </row>
    <row r="28" spans="1:13" ht="78.75" customHeight="1" thickBot="1">
      <c r="A28" s="16" t="s">
        <v>125</v>
      </c>
      <c r="B28" s="117" t="s">
        <v>161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12">
        <f>-K33</f>
        <v>0</v>
      </c>
      <c r="L28" s="112">
        <f>-L33</f>
        <v>0</v>
      </c>
      <c r="M28" s="112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18">
        <f>'пр.3 доходы'!K5</f>
        <v>10730.73</v>
      </c>
      <c r="L30" s="118">
        <f>'пр.3 доходы'!L5</f>
        <v>6117.5</v>
      </c>
      <c r="M30" s="118">
        <f>'пр.3 доходы'!M5</f>
        <v>5108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18">
        <f>'пр.4 Вед.стр'!H6</f>
        <v>11225.000000000002</v>
      </c>
      <c r="L31" s="118">
        <f>'пр.4 Вед.стр'!I6</f>
        <v>6122.500000000001</v>
      </c>
      <c r="M31" s="118">
        <f>'пр.4 Вед.стр'!J6</f>
        <v>5108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18">
        <f>K30-K31</f>
        <v>-494.27000000000226</v>
      </c>
      <c r="L32" s="118">
        <f>L30-L31</f>
        <v>-5.0000000000009095</v>
      </c>
      <c r="M32" s="118">
        <f>M30-M31</f>
        <v>0</v>
      </c>
    </row>
    <row r="33" spans="9:13" ht="12.75">
      <c r="I33" s="41" t="s">
        <v>128</v>
      </c>
      <c r="K33" s="119">
        <v>0</v>
      </c>
      <c r="L33" s="119">
        <v>0</v>
      </c>
      <c r="M33" s="119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2020-03-18T06:11:39Z</cp:lastPrinted>
  <dcterms:created xsi:type="dcterms:W3CDTF">2002-01-30T06:06:39Z</dcterms:created>
  <dcterms:modified xsi:type="dcterms:W3CDTF">2020-03-19T14:25:46Z</dcterms:modified>
  <cp:category/>
  <cp:version/>
  <cp:contentType/>
  <cp:contentStatus/>
</cp:coreProperties>
</file>