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15" windowWidth="9720" windowHeight="4590" tabRatio="595" activeTab="0"/>
  </bookViews>
  <sheets>
    <sheet name="пр.1" sheetId="1" r:id="rId1"/>
    <sheet name="пр.3" sheetId="2" r:id="rId2"/>
    <sheet name="пр.4 Вед.стр" sheetId="3" r:id="rId3"/>
    <sheet name="пр.5 расп." sheetId="4" r:id="rId4"/>
    <sheet name="прил.8 источники" sheetId="5" r:id="rId5"/>
  </sheets>
  <definedNames/>
  <calcPr fullCalcOnLoad="1"/>
</workbook>
</file>

<file path=xl/sharedStrings.xml><?xml version="1.0" encoding="utf-8"?>
<sst xmlns="http://schemas.openxmlformats.org/spreadsheetml/2006/main" count="1487" uniqueCount="359">
  <si>
    <t>Вид расходов</t>
  </si>
  <si>
    <t>Жилищно-коммунальное хозяйство</t>
  </si>
  <si>
    <t>Раздел</t>
  </si>
  <si>
    <t>Подраздел</t>
  </si>
  <si>
    <t>Целевая статья</t>
  </si>
  <si>
    <t>Общегосударственные вопросы</t>
  </si>
  <si>
    <t>01</t>
  </si>
  <si>
    <t>04</t>
  </si>
  <si>
    <t>Национальная экономика</t>
  </si>
  <si>
    <t>08</t>
  </si>
  <si>
    <t>11</t>
  </si>
  <si>
    <t>05</t>
  </si>
  <si>
    <t>02</t>
  </si>
  <si>
    <t>09</t>
  </si>
  <si>
    <t>10</t>
  </si>
  <si>
    <t>Главные распорядители бюджетных средств</t>
  </si>
  <si>
    <t>03</t>
  </si>
  <si>
    <t xml:space="preserve">08 </t>
  </si>
  <si>
    <t>Национальная безопасность и правоохранительная деятельность</t>
  </si>
  <si>
    <t>Руководство и управление в сфере установленных функций органов гос.власти субъектов РФ органов местного самоуправления</t>
  </si>
  <si>
    <t>Глава муниципального образования</t>
  </si>
  <si>
    <t xml:space="preserve">Мероприятия по предупреждению и ликвидации последствий чрезвычайных ситуаций и стихийных бедствий </t>
  </si>
  <si>
    <t>Благоустройство</t>
  </si>
  <si>
    <t>№ п/п</t>
  </si>
  <si>
    <t>АДМИНИСТРАЦИЯ Кааламского сельского поселения</t>
  </si>
  <si>
    <t>007</t>
  </si>
  <si>
    <t>121</t>
  </si>
  <si>
    <t>122</t>
  </si>
  <si>
    <t>242</t>
  </si>
  <si>
    <t>244</t>
  </si>
  <si>
    <t>851</t>
  </si>
  <si>
    <t>852</t>
  </si>
  <si>
    <t>Создание и обеспечение деятельности административных комиссий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</si>
  <si>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</si>
  <si>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</si>
  <si>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</si>
  <si>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</si>
  <si>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 xml:space="preserve">03 </t>
  </si>
  <si>
    <t>1.1</t>
  </si>
  <si>
    <t>2.1</t>
  </si>
  <si>
    <t>3.1</t>
  </si>
  <si>
    <t>3.2</t>
  </si>
  <si>
    <t>4.1</t>
  </si>
  <si>
    <t>ИТОГО</t>
  </si>
  <si>
    <t>Наименование групп,подгрупп,статей,подстатей,элементов,программ(подпрограмм),кодов экономической классификации доходов</t>
  </si>
  <si>
    <t>Код бюджетной классификации Российской Федерации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</si>
  <si>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</si>
  <si>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</si>
  <si>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</si>
  <si>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</si>
  <si>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</si>
  <si>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</si>
  <si>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I</t>
  </si>
  <si>
    <t>Налоговые и неналоговые, всего</t>
  </si>
  <si>
    <t>000</t>
  </si>
  <si>
    <t>1</t>
  </si>
  <si>
    <t>00</t>
  </si>
  <si>
    <t>0000</t>
  </si>
  <si>
    <t>1.</t>
  </si>
  <si>
    <t>Налог на доходы физических лиц, всего</t>
  </si>
  <si>
    <t>182</t>
  </si>
  <si>
    <t>110</t>
  </si>
  <si>
    <t>1.1.</t>
  </si>
  <si>
    <t>010</t>
  </si>
  <si>
    <t>1.2.</t>
  </si>
  <si>
    <t>030</t>
  </si>
  <si>
    <t>2.</t>
  </si>
  <si>
    <t>3.</t>
  </si>
  <si>
    <t>06</t>
  </si>
  <si>
    <t>3.1.</t>
  </si>
  <si>
    <t>3.2.</t>
  </si>
  <si>
    <t>Земельный налог в т.ч.</t>
  </si>
  <si>
    <t>4.</t>
  </si>
  <si>
    <t>001</t>
  </si>
  <si>
    <t>120</t>
  </si>
  <si>
    <t>14</t>
  </si>
  <si>
    <t>II</t>
  </si>
  <si>
    <t>Межбюджетные трансферты всего, в т.ч.</t>
  </si>
  <si>
    <t>2</t>
  </si>
  <si>
    <t>151</t>
  </si>
  <si>
    <t>024</t>
  </si>
  <si>
    <t>ДОХОДЫ ВСЕГО</t>
  </si>
  <si>
    <t>Обеспечение первичных мер пожарной безопасности в границах населенных пунктов поселения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</si>
  <si>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</si>
  <si>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-</t>
  </si>
  <si>
    <t>700</t>
  </si>
  <si>
    <t>710</t>
  </si>
  <si>
    <t>800</t>
  </si>
  <si>
    <t>810</t>
  </si>
  <si>
    <t>510</t>
  </si>
  <si>
    <t>610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</si>
  <si>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</si>
  <si>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</si>
  <si>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5</t>
  </si>
  <si>
    <t>Код мин-ва</t>
  </si>
  <si>
    <t>045</t>
  </si>
  <si>
    <t>Уплата налога на имущество и земельного налога</t>
  </si>
  <si>
    <t>Дорожное хозяйство (дорожные фонды)</t>
  </si>
  <si>
    <t>Массовый спорт</t>
  </si>
  <si>
    <t>040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</si>
  <si>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</si>
  <si>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</si>
  <si>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</si>
  <si>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</si>
  <si>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</si>
  <si>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</si>
  <si>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</si>
  <si>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</si>
  <si>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6.</t>
  </si>
  <si>
    <t>№ пункта</t>
  </si>
  <si>
    <t xml:space="preserve">Наименование </t>
  </si>
  <si>
    <t>Код классификации источников финансирования дефицитов бюджетов Российской Федерации</t>
  </si>
  <si>
    <t>ИСТОЧНИКИ ВНУТРЕННЕГО ФИНАНСИРОВАНИЯ ДЕФИЦИТОВ БЮДЖЕТОВ</t>
  </si>
  <si>
    <t>Кредиты кредитных организаций  в валюте Российской Федерации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</si>
  <si>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</si>
  <si>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</si>
  <si>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 xml:space="preserve">Бюджетные кредиты от других бюджетов бюджетной системы Российской Федерации </t>
  </si>
  <si>
    <t>2.1.</t>
  </si>
  <si>
    <t>2.2.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</si>
  <si>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</si>
  <si>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</si>
  <si>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500</t>
  </si>
  <si>
    <t>Увеличение прочих остатков средств бюджетов</t>
  </si>
  <si>
    <t>Уменьшение остатков средств бюджетов</t>
  </si>
  <si>
    <t>600</t>
  </si>
  <si>
    <t>Уменьшение прочих остатков средств бюджетов</t>
  </si>
  <si>
    <t>4.1.</t>
  </si>
  <si>
    <t>4.1.1.</t>
  </si>
  <si>
    <t>Доходы</t>
  </si>
  <si>
    <t>Расходы</t>
  </si>
  <si>
    <t>МГ</t>
  </si>
  <si>
    <t>Исполнение государственных и муниципальных гарантий в валюте Российской Федерации</t>
  </si>
  <si>
    <t>2.2</t>
  </si>
  <si>
    <t>2.3</t>
  </si>
  <si>
    <t>2.4</t>
  </si>
  <si>
    <t>100</t>
  </si>
  <si>
    <t>Выполнение функций финансового контроля</t>
  </si>
  <si>
    <t>540</t>
  </si>
  <si>
    <t>Социальная политика</t>
  </si>
  <si>
    <t>Социальное обеспечение населения</t>
  </si>
  <si>
    <t>321</t>
  </si>
  <si>
    <t>Резервные фонды</t>
  </si>
  <si>
    <t>дефицит</t>
  </si>
  <si>
    <t>033</t>
  </si>
  <si>
    <t>Имущественные налоги в т.ч</t>
  </si>
  <si>
    <t>621</t>
  </si>
  <si>
    <t>Земельный налог с организаций, обладающих земельным участком,  расположенным в границах сельских  поселений</t>
  </si>
  <si>
    <t>Земельный налог с физических лиц, обладающих земельным участком,  расположенным в границах сельских  поселений</t>
  </si>
  <si>
    <t>043</t>
  </si>
  <si>
    <t>999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</si>
  <si>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</si>
  <si>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</si>
  <si>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</si>
  <si>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</si>
  <si>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Другие общегосударственные вопросы</t>
  </si>
  <si>
    <t>13</t>
  </si>
  <si>
    <t>Налог  на  имущество  физических   лиц, взимаемый  по  ставкам, применяемым к объектам налогообложения, расположенным в границах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</si>
  <si>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</si>
  <si>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Получение кредитов от кредитных организаций бюджетами сельских поселений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</si>
  <si>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</si>
  <si>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 бюджетами  сельских поселений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</si>
  <si>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</si>
  <si>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</si>
  <si>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сельских поселений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</si>
  <si>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</si>
  <si>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00 2 00 03000</t>
  </si>
  <si>
    <t>00 2 00 00000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</si>
  <si>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0300</t>
    </r>
    <r>
      <rPr>
        <sz val="9"/>
        <color indexed="10"/>
        <rFont val="Times New Roman"/>
        <family val="1"/>
      </rPr>
      <t>0</t>
    </r>
  </si>
  <si>
    <r>
      <t xml:space="preserve">14 0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4214</t>
    </r>
    <r>
      <rPr>
        <sz val="9"/>
        <color indexed="10"/>
        <rFont val="Times New Roman"/>
        <family val="1"/>
      </rPr>
      <t xml:space="preserve">0 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</si>
  <si>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0400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</si>
  <si>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</si>
  <si>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>00 2</t>
    </r>
    <r>
      <rPr>
        <sz val="9"/>
        <color indexed="10"/>
        <rFont val="Times New Roman"/>
        <family val="1"/>
      </rPr>
      <t xml:space="preserve"> 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0</t>
    </r>
  </si>
  <si>
    <r>
      <t xml:space="preserve">09 0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0500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</si>
  <si>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5118</t>
    </r>
    <r>
      <rPr>
        <sz val="9"/>
        <color indexed="10"/>
        <rFont val="Times New Roman"/>
        <family val="1"/>
      </rPr>
      <t>0</t>
    </r>
  </si>
  <si>
    <r>
      <t xml:space="preserve">30 0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</si>
  <si>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21 8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</si>
  <si>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2 47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</si>
  <si>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r>
      <t xml:space="preserve">24 7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0000</t>
    </r>
    <r>
      <rPr>
        <sz val="9"/>
        <color indexed="10"/>
        <rFont val="Times New Roman"/>
        <family val="1"/>
      </rPr>
      <t>0</t>
    </r>
  </si>
  <si>
    <t>Группа подвида доходов</t>
  </si>
  <si>
    <t>Аналит.группа подвида доходов</t>
  </si>
  <si>
    <t>870</t>
  </si>
  <si>
    <t>129</t>
  </si>
  <si>
    <r>
      <t xml:space="preserve">02 2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80070</t>
    </r>
  </si>
  <si>
    <r>
      <t xml:space="preserve">07 0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05000</t>
    </r>
  </si>
  <si>
    <t xml:space="preserve">14 0 00 00000 </t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</si>
  <si>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0100</t>
    </r>
    <r>
      <rPr>
        <sz val="9"/>
        <color indexed="10"/>
        <rFont val="Times New Roman"/>
        <family val="1"/>
      </rPr>
      <t>0</t>
    </r>
  </si>
  <si>
    <r>
      <t xml:space="preserve">60 0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0500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</si>
  <si>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</si>
  <si>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51 2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</si>
  <si>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r>
      <t xml:space="preserve">33 9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0000</t>
    </r>
    <r>
      <rPr>
        <sz val="9"/>
        <color indexed="10"/>
        <rFont val="Times New Roman"/>
        <family val="1"/>
      </rPr>
      <t>0</t>
    </r>
  </si>
  <si>
    <t>07</t>
  </si>
  <si>
    <t>Уплата  иных платежей</t>
  </si>
  <si>
    <t>853</t>
  </si>
  <si>
    <t>1000</t>
  </si>
  <si>
    <t>2100</t>
  </si>
  <si>
    <t>3000</t>
  </si>
  <si>
    <t>4000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</si>
  <si>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</si>
  <si>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</si>
  <si>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1.3.</t>
  </si>
  <si>
    <t>1.4.</t>
  </si>
  <si>
    <t>1.5.</t>
  </si>
  <si>
    <t>1.6.</t>
  </si>
  <si>
    <t>1.7.</t>
  </si>
  <si>
    <t>1.8.</t>
  </si>
  <si>
    <t>7.</t>
  </si>
  <si>
    <t>8.</t>
  </si>
  <si>
    <t>9.</t>
  </si>
  <si>
    <t>Прочая закупка товаров, работ и услуг для обеспечения государственных (муниципальных) нужд</t>
  </si>
  <si>
    <t>Налог на доход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РФ</t>
  </si>
  <si>
    <t xml:space="preserve">Всего расходы 2018г </t>
  </si>
  <si>
    <t xml:space="preserve">Всего расходы 2019г </t>
  </si>
  <si>
    <t>Ремонт дорог</t>
  </si>
  <si>
    <t>25</t>
  </si>
  <si>
    <t>555</t>
  </si>
  <si>
    <t xml:space="preserve"> Сумма, тыс. руб. 2018г</t>
  </si>
  <si>
    <t xml:space="preserve"> Сумма, тыс. руб. 2019г</t>
  </si>
  <si>
    <t>Источники финансирования дефицита бюджета Кааламского сельского поселения</t>
  </si>
  <si>
    <t>2018г Сумма</t>
  </si>
  <si>
    <t>2019г Сумма</t>
  </si>
  <si>
    <t xml:space="preserve"> Прогноз  поступления доходов в бюджет Кааламского сельского поселения   </t>
  </si>
  <si>
    <t xml:space="preserve">Распределение бюджетных ассигнований </t>
  </si>
  <si>
    <t>Субсидии бюджетам поселений на поддержку гос.программ субъектов РФ и муниципальных программ формирования современной городской среды</t>
  </si>
  <si>
    <t>Единый сельхозналог</t>
  </si>
  <si>
    <t>4.1.2.</t>
  </si>
  <si>
    <t xml:space="preserve"> 4.2</t>
  </si>
  <si>
    <t>4.2.2.</t>
  </si>
  <si>
    <t>4.2.3.</t>
  </si>
  <si>
    <t>4.2.4.</t>
  </si>
  <si>
    <t>15</t>
  </si>
  <si>
    <t>30</t>
  </si>
  <si>
    <t>35</t>
  </si>
  <si>
    <t>118</t>
  </si>
  <si>
    <t>Прочие безвозмездные поступления в бюджеты сельских поселений</t>
  </si>
  <si>
    <t>180</t>
  </si>
  <si>
    <t xml:space="preserve">  Ведомственная структура</t>
  </si>
  <si>
    <t xml:space="preserve">расходов  бюджета Кааламского сельского поселения </t>
  </si>
  <si>
    <t>4.2.1.</t>
  </si>
  <si>
    <t>тыс.руб</t>
  </si>
  <si>
    <r>
      <t>Погашение бюджетами  сельских поселений кредитов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</si>
  <si>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 разделам, целевым статьям и видам расходов классификации расходов бюджета</t>
  </si>
  <si>
    <t>Образование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</si>
  <si>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</si>
  <si>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9суммы денежных взысканий(штрафов) по соответ.платежу согл.законодательства РФ</t>
  </si>
  <si>
    <t>1.9.</t>
  </si>
  <si>
    <t xml:space="preserve"> Сумма, тыс. руб. 2020г</t>
  </si>
  <si>
    <r>
      <t>0</t>
    </r>
    <r>
      <rPr>
        <sz val="7"/>
        <color indexed="10"/>
        <rFont val="Arial"/>
        <family val="2"/>
      </rPr>
      <t>2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</si>
  <si>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1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</si>
  <si>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</si>
  <si>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4</t>
    </r>
    <r>
      <rPr>
        <sz val="7"/>
        <rFont val="Arial"/>
        <family val="2"/>
      </rPr>
      <t>0</t>
    </r>
  </si>
  <si>
    <r>
      <t>0</t>
    </r>
    <r>
      <rPr>
        <sz val="7"/>
        <color indexed="10"/>
        <rFont val="Arial"/>
        <family val="2"/>
      </rPr>
      <t>33</t>
    </r>
  </si>
  <si>
    <r>
      <t>0</t>
    </r>
    <r>
      <rPr>
        <sz val="7"/>
        <color indexed="10"/>
        <rFont val="Arial Cyr"/>
        <family val="0"/>
      </rPr>
      <t>43</t>
    </r>
  </si>
  <si>
    <r>
      <rPr>
        <sz val="7"/>
        <color indexed="10"/>
        <rFont val="Arial"/>
        <family val="2"/>
      </rPr>
      <t>23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</si>
  <si>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24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</si>
  <si>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25</t>
    </r>
    <r>
      <rPr>
        <sz val="7"/>
        <rFont val="Arial"/>
        <family val="2"/>
      </rPr>
      <t>0</t>
    </r>
  </si>
  <si>
    <r>
      <rPr>
        <sz val="7"/>
        <color indexed="10"/>
        <rFont val="Arial"/>
        <family val="2"/>
      </rPr>
      <t>26</t>
    </r>
    <r>
      <rPr>
        <sz val="7"/>
        <rFont val="Arial"/>
        <family val="2"/>
      </rPr>
      <t>0</t>
    </r>
  </si>
  <si>
    <t xml:space="preserve">Всего расходы 2020г </t>
  </si>
  <si>
    <t>5.1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</si>
  <si>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</si>
  <si>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</si>
  <si>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</si>
  <si>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</si>
  <si>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Уплата прочих налогов, сборов</t>
  </si>
  <si>
    <t>Резервные средства (Резервный фонд Администрации КСП)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</si>
  <si>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</si>
  <si>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Молодежная политика </t>
  </si>
  <si>
    <t xml:space="preserve">Культура, кинематография </t>
  </si>
  <si>
    <t>Культура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</si>
  <si>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</si>
  <si>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 компенсации и иные социальные выплаты гражданам, кроме публичных нормативных обязательств (Предоставление адресной материальной помощи гражданам (семьям), оказавшимся в трудной жизненной ситуации)</t>
  </si>
  <si>
    <t>Физическая культура и спорт</t>
  </si>
  <si>
    <t>Прочая закупка товаров, работ и услуг для обеспечения государственных (муниципальных) нужд (Уличное  освещение)</t>
  </si>
  <si>
    <t>Прочая закупка товаров, работ и услуг для обеспечения государственных (муниципальных) нужд ( мероприятия по благоустройству 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</si>
  <si>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</si>
  <si>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</si>
  <si>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</si>
  <si>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</si>
  <si>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</si>
  <si>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Расходы на обеспечение деятельности законодательных (представительных) органов  местного самоуправления</t>
  </si>
  <si>
    <t>123</t>
  </si>
  <si>
    <r>
      <t xml:space="preserve">60 0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02001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</si>
  <si>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1200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</si>
  <si>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0400</t>
    </r>
    <r>
      <rPr>
        <sz val="9"/>
        <color indexed="10"/>
        <rFont val="Times New Roman"/>
        <family val="1"/>
      </rPr>
      <t>1</t>
    </r>
  </si>
  <si>
    <t>49</t>
  </si>
  <si>
    <t>Прочие субсидии бюджетам сельских поселений (повыш.ФОТ культ)</t>
  </si>
  <si>
    <t>Прочие субсидии бюджетам сельских поселений (Эф.упр)</t>
  </si>
  <si>
    <r>
      <t xml:space="preserve">00 2 </t>
    </r>
    <r>
      <rPr>
        <sz val="9"/>
        <color indexed="10"/>
        <rFont val="Times New Roman"/>
        <family val="1"/>
      </rPr>
      <t>00</t>
    </r>
    <r>
      <rPr>
        <sz val="9"/>
        <rFont val="Times New Roman"/>
        <family val="1"/>
      </rPr>
      <t xml:space="preserve"> 4317</t>
    </r>
    <r>
      <rPr>
        <sz val="9"/>
        <color indexed="10"/>
        <rFont val="Times New Roman"/>
        <family val="1"/>
      </rPr>
      <t>0</t>
    </r>
  </si>
  <si>
    <r>
      <t xml:space="preserve">00 2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4417</t>
    </r>
    <r>
      <rPr>
        <sz val="9"/>
        <color indexed="10"/>
        <rFont val="Times New Roman"/>
        <family val="1"/>
      </rPr>
      <t>0</t>
    </r>
  </si>
  <si>
    <t>831</t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</si>
  <si>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S325</t>
    </r>
    <r>
      <rPr>
        <sz val="9"/>
        <color indexed="10"/>
        <rFont val="Times New Roman"/>
        <family val="1"/>
      </rPr>
      <t>0</t>
    </r>
  </si>
  <si>
    <r>
      <t xml:space="preserve">44 9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4325</t>
    </r>
    <r>
      <rPr>
        <sz val="9"/>
        <color indexed="10"/>
        <rFont val="Times New Roman"/>
        <family val="1"/>
      </rPr>
      <t>0</t>
    </r>
  </si>
  <si>
    <t>2020г Сумма</t>
  </si>
  <si>
    <t>Исполнение судебных актов</t>
  </si>
  <si>
    <t>Обеспечение проведения выборов и референдумов</t>
  </si>
  <si>
    <t>Проведение выборов</t>
  </si>
  <si>
    <r>
      <t xml:space="preserve">90 0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L555</t>
    </r>
    <r>
      <rPr>
        <sz val="9"/>
        <color indexed="10"/>
        <rFont val="Times New Roman"/>
        <family val="1"/>
      </rPr>
      <t>0</t>
    </r>
  </si>
  <si>
    <t>1.10.</t>
  </si>
  <si>
    <t>90</t>
  </si>
  <si>
    <t>050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</si>
  <si>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</si>
  <si>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Наименование главного администратора доходов и вида (подвида) доходов бюджета Кааламского сельского поселения</t>
  </si>
  <si>
    <t>главного администратора доходов</t>
  </si>
  <si>
    <t>доходов бюджета</t>
  </si>
  <si>
    <t>Администрация Кааламского сельского поселения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</si>
  <si>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</si>
  <si>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</si>
  <si>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</si>
  <si>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</si>
  <si>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1 11 09045 10 0000 120</t>
  </si>
  <si>
    <t>1 16 51040 02 0000 140</t>
  </si>
  <si>
    <t xml:space="preserve"> 1 17 01050 10 0000 180</t>
  </si>
  <si>
    <t>Невыясненные поступления, зачисляемые в бюджеты сельских поселений</t>
  </si>
  <si>
    <t xml:space="preserve"> 2 02 15001 10 0000 151</t>
  </si>
  <si>
    <t>2 02 29999 10 0000 151</t>
  </si>
  <si>
    <t xml:space="preserve">Прочие субсидии бюджетам сельских поселений
</t>
  </si>
  <si>
    <t xml:space="preserve"> 2 02 49999 10 0000 151</t>
  </si>
  <si>
    <t>Прочие межбюджетные трансферты, передаваемые бюджетам сельских поселений</t>
  </si>
  <si>
    <t>2 02 25555 10 0000 151</t>
  </si>
  <si>
    <t xml:space="preserve"> 2 02 30024 10 0000 151</t>
  </si>
  <si>
    <t>2 02 35118 10 0000 151</t>
  </si>
  <si>
    <t>2 02 90054 10 0000 151</t>
  </si>
  <si>
    <t>Прочие безвозмездные поступления в бюджеты сельских поселений от бюджетов муниципальных районов</t>
  </si>
  <si>
    <t xml:space="preserve"> 2 07 05030 10 0000 180</t>
  </si>
  <si>
    <t xml:space="preserve"> 2 08 05000 10 0000 180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</si>
  <si>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на излишне взысканные суммы</t>
  </si>
  <si>
    <t xml:space="preserve">Управление Федерального казначейства  </t>
  </si>
  <si>
    <t>1 03 02230 01 0000 110</t>
  </si>
  <si>
    <t>1 03 02240 01 0000 110</t>
  </si>
  <si>
    <t>1 03 02250 01 0000 110</t>
  </si>
  <si>
    <t>1 03 02260 01 0000 110</t>
  </si>
  <si>
    <t>Инспекция федеральной налоговой службы</t>
  </si>
  <si>
    <t xml:space="preserve"> 1 01 02010 01 0000 110</t>
  </si>
  <si>
    <t xml:space="preserve">  1 01 02020 01 0000 110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</si>
  <si>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</si>
  <si>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</si>
  <si>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</si>
  <si>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</si>
  <si>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1 05 03010 01 0000 110</t>
  </si>
  <si>
    <t>Единый сельскохозяйственный налог (пени по соответствующему платежу)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</si>
  <si>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</si>
  <si>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</si>
  <si>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</si>
  <si>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1 06 06043 10 0000 110</t>
  </si>
  <si>
    <t>Земельный налог с физических лиц обладающих земельным участком,  расположенным в границах сельских  поселений</t>
  </si>
  <si>
    <t>Министерство экономического развития Республики Карелия</t>
  </si>
  <si>
    <t>804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</si>
  <si>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</si>
  <si>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</si>
  <si>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Перечень и коды главных администраторов доходов бюджета Кааламского сельского поселения, закрепляемые за ними виды (подвиды) доходов бюджета Кааламского сельского поселения, на 2018 год </t>
  </si>
  <si>
    <t>1 16 90050 10 0000 140</t>
  </si>
  <si>
    <t>113 02995 10 0000 130</t>
  </si>
  <si>
    <t>Прочие доходы от компенсации затрат бюджетов сельских поселений</t>
  </si>
  <si>
    <r>
      <t xml:space="preserve">90 1 </t>
    </r>
    <r>
      <rPr>
        <sz val="9"/>
        <color indexed="10"/>
        <rFont val="Times New Roman"/>
        <family val="1"/>
      </rPr>
      <t>00 L</t>
    </r>
    <r>
      <rPr>
        <sz val="9"/>
        <rFont val="Times New Roman"/>
        <family val="1"/>
      </rPr>
      <t>555</t>
    </r>
    <r>
      <rPr>
        <sz val="9"/>
        <color indexed="10"/>
        <rFont val="Times New Roman"/>
        <family val="1"/>
      </rPr>
      <t>0</t>
    </r>
  </si>
  <si>
    <r>
      <t xml:space="preserve">90 2 </t>
    </r>
    <r>
      <rPr>
        <sz val="9"/>
        <color indexed="10"/>
        <rFont val="Times New Roman"/>
        <family val="1"/>
      </rPr>
      <t xml:space="preserve">00 </t>
    </r>
    <r>
      <rPr>
        <sz val="9"/>
        <rFont val="Times New Roman"/>
        <family val="1"/>
      </rPr>
      <t>L555</t>
    </r>
    <r>
      <rPr>
        <sz val="9"/>
        <color indexed="10"/>
        <rFont val="Times New Roman"/>
        <family val="1"/>
      </rPr>
      <t>0</t>
    </r>
  </si>
  <si>
    <t>Приложение  № 1 к решению XLVIIсессии  III созыва Совета
 Кааламского сельского поселения
от 14.06.2018 года № 150
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решение XLV сессии  III созыва Совета Кааламского сельского поселения от 27 декабря 2017 года № 139 "О бюджете Кааламского сельского поселения на 2018 год и на плановый период 2019-2020 годы"</t>
  </si>
  <si>
    <t>Приложение  № 2 к решению XLVII сессии  III созыва Совета
 Кааламского сельского поселения
от 14.06.2018 года № 150
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решение XLV сессии  III созыва Совета Кааламского сельского поселения от 27 декабря 2017 года № 139 "О бюджете Кааламского сельского поселения на 2018 год и на плановый период 2019-2020 годы"</t>
  </si>
  <si>
    <t>Приложение  № 5 к решению XLVII сессии  III созыва Совета
 Кааламского сельского поселения
от 14.06.2018 года № 150
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решение XLV сессии  III созыва Совета Кааламского сельского поселения от 27 декабря 2017 года № 139 "О бюджете Кааламского сельского поселения на 2018 год и на плановый период 2019-2020 годы"</t>
  </si>
  <si>
    <t>Приложение  № 3 к решению XLVII сессии  III созыва Совета
 Кааламского сельского поселения
от 14.06.2018 года № 150
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решение XLV сессии  III созыва Совета Кааламского сельского поселения от 27 декабря 2017 года № 139 "О бюджете Кааламского сельского поселения на 2018 год и на плановый период 2019-2020 годы"</t>
  </si>
  <si>
    <t>Приложение  № 4 к решению XLVII сессии  III созыва Совета
 Кааламского сельского поселения
от 14.06.2018 года № 150
 "О внесении изменений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решение XLV сессии  III созыва Совета Кааламского сельского поселения от 27 декабря 2017 года № 139 "О бюджете Кааламского сельского поселения на 2018 год и на плановый период 2019-2020 годы"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</si>
</sst>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"/>
    <numFmt numFmtId="180" formatCode="#,##0_р_."/>
    <numFmt numFmtId="181" formatCode="#,##0.00_р_."/>
    <numFmt numFmtId="182" formatCode="#,##0.00&quot;р.&quot;"/>
  </numFmts>
  <fonts count="87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1"/>
    </font>
    <font>
      <sz val="11"/>
      <name val="Arial"/>
      <family val="2"/>
    </font>
    <font>
      <b/>
      <sz val="11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sz val="9"/>
      <name val="Arial Cyr"/>
      <family val="0"/>
    </font>
    <font>
      <sz val="9"/>
      <color indexed="10"/>
      <name val="Times New Roman"/>
      <family val="1"/>
    </font>
    <font>
      <sz val="6"/>
      <name val="Arial"/>
      <family val="2"/>
    </font>
    <font>
      <sz val="7"/>
      <name val="Arial Cyr"/>
      <family val="0"/>
    </font>
    <font>
      <sz val="7"/>
      <name val="Arial"/>
      <family val="2"/>
    </font>
    <font>
      <b/>
      <sz val="7"/>
      <name val="Arial Cyr"/>
      <family val="0"/>
    </font>
    <font>
      <b/>
      <sz val="7"/>
      <name val="Arial"/>
      <family val="2"/>
    </font>
    <font>
      <sz val="7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8"/>
      <name val="Times New Roman"/>
      <family val="1"/>
    </font>
    <font>
      <sz val="7"/>
      <color indexed="10"/>
      <name val="Arial"/>
      <family val="2"/>
    </font>
    <font>
      <sz val="7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9"/>
      <color indexed="30"/>
      <name val="Times New Roman"/>
      <family val="1"/>
    </font>
    <font>
      <b/>
      <sz val="9"/>
      <color indexed="30"/>
      <name val="Times New Roman"/>
      <family val="1"/>
    </font>
    <font>
      <b/>
      <sz val="10"/>
      <color indexed="8"/>
      <name val="Arial"/>
      <family val="2"/>
    </font>
    <font>
      <b/>
      <sz val="7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Times New Roman"/>
      <family val="1"/>
    </font>
    <font>
      <sz val="7"/>
      <color indexed="5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sz val="9"/>
      <color rgb="FF0070C0"/>
      <name val="Times New Roman"/>
      <family val="1"/>
    </font>
    <font>
      <b/>
      <sz val="9"/>
      <color rgb="FF0070C0"/>
      <name val="Times New Roman"/>
      <family val="1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sz val="7"/>
      <color theme="1"/>
      <name val="Arial Cyr"/>
      <family val="0"/>
    </font>
    <font>
      <b/>
      <sz val="8"/>
      <color theme="1"/>
      <name val="Arial Cyr"/>
      <family val="0"/>
    </font>
    <font>
      <sz val="10"/>
      <color theme="1"/>
      <name val="Times New Roman"/>
      <family val="1"/>
    </font>
    <font>
      <sz val="7"/>
      <color theme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32" borderId="0" xfId="0" applyFont="1" applyFill="1" applyAlignment="1">
      <alignment/>
    </xf>
    <xf numFmtId="172" fontId="14" fillId="32" borderId="0" xfId="0" applyNumberFormat="1" applyFont="1" applyFill="1" applyAlignment="1">
      <alignment/>
    </xf>
    <xf numFmtId="2" fontId="14" fillId="0" borderId="10" xfId="0" applyNumberFormat="1" applyFont="1" applyBorder="1" applyAlignment="1">
      <alignment vertical="center"/>
    </xf>
    <xf numFmtId="0" fontId="14" fillId="32" borderId="11" xfId="0" applyFont="1" applyFill="1" applyBorder="1" applyAlignment="1">
      <alignment vertical="center" wrapText="1"/>
    </xf>
    <xf numFmtId="179" fontId="1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17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/>
    </xf>
    <xf numFmtId="49" fontId="14" fillId="33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right" wrapText="1"/>
    </xf>
    <xf numFmtId="49" fontId="1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7" fillId="0" borderId="0" xfId="0" applyFont="1" applyAlignment="1">
      <alignment/>
    </xf>
    <xf numFmtId="1" fontId="8" fillId="33" borderId="10" xfId="55" applyNumberFormat="1" applyFont="1" applyFill="1" applyBorder="1" applyAlignment="1">
      <alignment horizontal="center" vertical="center"/>
      <protection/>
    </xf>
    <xf numFmtId="0" fontId="1" fillId="33" borderId="0" xfId="0" applyFont="1" applyFill="1" applyAlignment="1">
      <alignment/>
    </xf>
    <xf numFmtId="1" fontId="1" fillId="0" borderId="0" xfId="0" applyNumberFormat="1" applyFont="1" applyAlignment="1">
      <alignment/>
    </xf>
    <xf numFmtId="1" fontId="8" fillId="0" borderId="12" xfId="55" applyNumberFormat="1" applyFont="1" applyBorder="1" applyAlignment="1">
      <alignment horizontal="center"/>
      <protection/>
    </xf>
    <xf numFmtId="1" fontId="7" fillId="34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/>
      <protection/>
    </xf>
    <xf numFmtId="1" fontId="8" fillId="0" borderId="10" xfId="55" applyNumberFormat="1" applyFont="1" applyFill="1" applyBorder="1" applyAlignment="1">
      <alignment horizontal="center"/>
      <protection/>
    </xf>
    <xf numFmtId="1" fontId="8" fillId="0" borderId="10" xfId="55" applyNumberFormat="1" applyFont="1" applyBorder="1" applyAlignment="1">
      <alignment horizontal="center" vertical="center"/>
      <protection/>
    </xf>
    <xf numFmtId="1" fontId="0" fillId="0" borderId="10" xfId="55" applyNumberFormat="1" applyFont="1" applyBorder="1" applyAlignment="1">
      <alignment horizontal="center" vertical="center"/>
      <protection/>
    </xf>
    <xf numFmtId="1" fontId="10" fillId="35" borderId="10" xfId="55" applyNumberFormat="1" applyFont="1" applyFill="1" applyBorder="1" applyAlignment="1">
      <alignment horizontal="center" vertical="center"/>
      <protection/>
    </xf>
    <xf numFmtId="1" fontId="8" fillId="35" borderId="10" xfId="55" applyNumberFormat="1" applyFont="1" applyFill="1" applyBorder="1" applyAlignment="1">
      <alignment horizontal="center"/>
      <protection/>
    </xf>
    <xf numFmtId="1" fontId="0" fillId="36" borderId="10" xfId="55" applyNumberFormat="1" applyFont="1" applyFill="1" applyBorder="1">
      <alignment/>
      <protection/>
    </xf>
    <xf numFmtId="172" fontId="14" fillId="32" borderId="11" xfId="0" applyNumberFormat="1" applyFont="1" applyFill="1" applyBorder="1" applyAlignment="1">
      <alignment horizontal="center" wrapText="1"/>
    </xf>
    <xf numFmtId="1" fontId="20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" fontId="20" fillId="0" borderId="0" xfId="0" applyNumberFormat="1" applyFont="1" applyFill="1" applyBorder="1" applyAlignment="1">
      <alignment horizontal="right"/>
    </xf>
    <xf numFmtId="1" fontId="0" fillId="0" borderId="10" xfId="55" applyNumberFormat="1" applyFont="1" applyBorder="1" applyAlignment="1">
      <alignment horizontal="center" vertical="center"/>
      <protection/>
    </xf>
    <xf numFmtId="0" fontId="22" fillId="0" borderId="10" xfId="55" applyFont="1" applyBorder="1" applyAlignment="1">
      <alignment horizontal="center" vertical="center" textRotation="90" wrapText="1"/>
      <protection/>
    </xf>
    <xf numFmtId="0" fontId="22" fillId="0" borderId="13" xfId="55" applyFont="1" applyBorder="1" applyAlignment="1">
      <alignment horizontal="center" vertical="center" textRotation="90" wrapText="1"/>
      <protection/>
    </xf>
    <xf numFmtId="4" fontId="7" fillId="34" borderId="10" xfId="55" applyNumberFormat="1" applyFont="1" applyFill="1" applyBorder="1" applyAlignment="1">
      <alignment horizontal="right" vertical="center"/>
      <protection/>
    </xf>
    <xf numFmtId="4" fontId="8" fillId="35" borderId="10" xfId="55" applyNumberFormat="1" applyFont="1" applyFill="1" applyBorder="1" applyAlignment="1">
      <alignment horizontal="right" vertical="center"/>
      <protection/>
    </xf>
    <xf numFmtId="4" fontId="8" fillId="33" borderId="10" xfId="55" applyNumberFormat="1" applyFont="1" applyFill="1" applyBorder="1" applyAlignment="1">
      <alignment horizontal="right" vertical="center"/>
      <protection/>
    </xf>
    <xf numFmtId="4" fontId="0" fillId="34" borderId="10" xfId="55" applyNumberFormat="1" applyFont="1" applyFill="1" applyBorder="1" applyAlignment="1">
      <alignment horizontal="right" vertical="center"/>
      <protection/>
    </xf>
    <xf numFmtId="4" fontId="1" fillId="36" borderId="10" xfId="0" applyNumberFormat="1" applyFont="1" applyFill="1" applyBorder="1" applyAlignment="1">
      <alignment horizontal="right"/>
    </xf>
    <xf numFmtId="4" fontId="14" fillId="33" borderId="10" xfId="0" applyNumberFormat="1" applyFont="1" applyFill="1" applyBorder="1" applyAlignment="1">
      <alignment horizontal="right"/>
    </xf>
    <xf numFmtId="172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/>
    </xf>
    <xf numFmtId="4" fontId="11" fillId="0" borderId="10" xfId="55" applyNumberFormat="1" applyFont="1" applyBorder="1" applyAlignment="1">
      <alignment horizontal="right" vertical="center"/>
      <protection/>
    </xf>
    <xf numFmtId="0" fontId="6" fillId="0" borderId="0" xfId="0" applyFont="1" applyBorder="1" applyAlignment="1">
      <alignment horizontal="right" wrapText="1"/>
    </xf>
    <xf numFmtId="179" fontId="12" fillId="33" borderId="10" xfId="55" applyNumberFormat="1" applyFont="1" applyFill="1" applyBorder="1" applyAlignment="1">
      <alignment horizontal="right" vertical="center"/>
      <protection/>
    </xf>
    <xf numFmtId="179" fontId="6" fillId="35" borderId="10" xfId="55" applyNumberFormat="1" applyFont="1" applyFill="1" applyBorder="1" applyAlignment="1">
      <alignment horizontal="right" vertical="center"/>
      <protection/>
    </xf>
    <xf numFmtId="0" fontId="78" fillId="0" borderId="13" xfId="53" applyFont="1" applyBorder="1" applyAlignment="1">
      <alignment horizontal="center" vertical="top" wrapText="1"/>
      <protection/>
    </xf>
    <xf numFmtId="179" fontId="52" fillId="0" borderId="12" xfId="55" applyNumberFormat="1" applyFont="1" applyBorder="1" applyAlignment="1">
      <alignment horizontal="right" vertical="center" wrapText="1"/>
      <protection/>
    </xf>
    <xf numFmtId="179" fontId="52" fillId="7" borderId="12" xfId="55" applyNumberFormat="1" applyFont="1" applyFill="1" applyBorder="1" applyAlignment="1">
      <alignment horizontal="right" vertical="center" wrapText="1"/>
      <protection/>
    </xf>
    <xf numFmtId="2" fontId="18" fillId="7" borderId="12" xfId="55" applyNumberFormat="1" applyFont="1" applyFill="1" applyBorder="1" applyAlignment="1">
      <alignment horizontal="right" vertical="center"/>
      <protection/>
    </xf>
    <xf numFmtId="0" fontId="78" fillId="33" borderId="13" xfId="53" applyFont="1" applyFill="1" applyBorder="1" applyAlignment="1">
      <alignment horizontal="center" vertical="top" wrapText="1"/>
      <protection/>
    </xf>
    <xf numFmtId="0" fontId="53" fillId="33" borderId="14" xfId="55" applyFont="1" applyFill="1" applyBorder="1" applyAlignment="1">
      <alignment horizontal="center" vertical="center" textRotation="90" wrapText="1"/>
      <protection/>
    </xf>
    <xf numFmtId="179" fontId="18" fillId="33" borderId="12" xfId="55" applyNumberFormat="1" applyFont="1" applyFill="1" applyBorder="1" applyAlignment="1">
      <alignment horizontal="right" vertical="center"/>
      <protection/>
    </xf>
    <xf numFmtId="179" fontId="19" fillId="33" borderId="10" xfId="55" applyNumberFormat="1" applyFont="1" applyFill="1" applyBorder="1" applyAlignment="1">
      <alignment horizontal="right" vertical="center" wrapText="1"/>
      <protection/>
    </xf>
    <xf numFmtId="179" fontId="6" fillId="33" borderId="10" xfId="55" applyNumberFormat="1" applyFont="1" applyFill="1" applyBorder="1" applyAlignment="1">
      <alignment horizontal="right" vertical="center"/>
      <protection/>
    </xf>
    <xf numFmtId="49" fontId="6" fillId="33" borderId="10" xfId="55" applyNumberFormat="1" applyFont="1" applyFill="1" applyBorder="1" applyAlignment="1">
      <alignment horizontal="right" vertical="center"/>
      <protection/>
    </xf>
    <xf numFmtId="172" fontId="13" fillId="33" borderId="10" xfId="0" applyNumberFormat="1" applyFont="1" applyFill="1" applyBorder="1" applyAlignment="1">
      <alignment horizontal="right"/>
    </xf>
    <xf numFmtId="179" fontId="13" fillId="33" borderId="10" xfId="0" applyNumberFormat="1" applyFont="1" applyFill="1" applyBorder="1" applyAlignment="1">
      <alignment horizontal="right"/>
    </xf>
    <xf numFmtId="2" fontId="18" fillId="35" borderId="12" xfId="55" applyNumberFormat="1" applyFont="1" applyFill="1" applyBorder="1" applyAlignment="1">
      <alignment horizontal="right" vertical="center"/>
      <protection/>
    </xf>
    <xf numFmtId="0" fontId="1" fillId="35" borderId="10" xfId="0" applyFont="1" applyFill="1" applyBorder="1" applyAlignment="1">
      <alignment/>
    </xf>
    <xf numFmtId="1" fontId="7" fillId="35" borderId="10" xfId="55" applyNumberFormat="1" applyFont="1" applyFill="1" applyBorder="1" applyAlignment="1">
      <alignment horizontal="center"/>
      <protection/>
    </xf>
    <xf numFmtId="1" fontId="7" fillId="35" borderId="10" xfId="55" applyNumberFormat="1" applyFont="1" applyFill="1" applyBorder="1" applyAlignment="1">
      <alignment horizontal="center" vertical="center"/>
      <protection/>
    </xf>
    <xf numFmtId="49" fontId="5" fillId="33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0" fontId="14" fillId="33" borderId="10" xfId="0" applyFont="1" applyFill="1" applyBorder="1" applyAlignment="1">
      <alignment/>
    </xf>
    <xf numFmtId="0" fontId="5" fillId="6" borderId="10" xfId="0" applyFont="1" applyFill="1" applyBorder="1" applyAlignment="1">
      <alignment horizontal="left"/>
    </xf>
    <xf numFmtId="0" fontId="14" fillId="6" borderId="10" xfId="0" applyFont="1" applyFill="1" applyBorder="1" applyAlignment="1">
      <alignment wrapText="1"/>
    </xf>
    <xf numFmtId="49" fontId="5" fillId="6" borderId="10" xfId="0" applyNumberFormat="1" applyFont="1" applyFill="1" applyBorder="1" applyAlignment="1">
      <alignment/>
    </xf>
    <xf numFmtId="49" fontId="5" fillId="6" borderId="10" xfId="0" applyNumberFormat="1" applyFont="1" applyFill="1" applyBorder="1" applyAlignment="1">
      <alignment horizontal="right" wrapText="1"/>
    </xf>
    <xf numFmtId="49" fontId="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/>
    </xf>
    <xf numFmtId="49" fontId="5" fillId="6" borderId="10" xfId="0" applyNumberFormat="1" applyFont="1" applyFill="1" applyBorder="1" applyAlignment="1">
      <alignment horizontal="left"/>
    </xf>
    <xf numFmtId="0" fontId="14" fillId="6" borderId="10" xfId="0" applyFont="1" applyFill="1" applyBorder="1" applyAlignment="1">
      <alignment/>
    </xf>
    <xf numFmtId="0" fontId="16" fillId="6" borderId="10" xfId="0" applyFont="1" applyFill="1" applyBorder="1" applyAlignment="1">
      <alignment wrapText="1"/>
    </xf>
    <xf numFmtId="49" fontId="15" fillId="6" borderId="10" xfId="0" applyNumberFormat="1" applyFont="1" applyFill="1" applyBorder="1" applyAlignment="1">
      <alignment/>
    </xf>
    <xf numFmtId="49" fontId="15" fillId="6" borderId="10" xfId="0" applyNumberFormat="1" applyFont="1" applyFill="1" applyBorder="1" applyAlignment="1">
      <alignment horizontal="right"/>
    </xf>
    <xf numFmtId="4" fontId="5" fillId="6" borderId="10" xfId="0" applyNumberFormat="1" applyFont="1" applyFill="1" applyBorder="1" applyAlignment="1">
      <alignment horizontal="right" wrapText="1"/>
    </xf>
    <xf numFmtId="4" fontId="18" fillId="7" borderId="12" xfId="55" applyNumberFormat="1" applyFont="1" applyFill="1" applyBorder="1" applyAlignment="1">
      <alignment horizontal="right" vertical="center"/>
      <protection/>
    </xf>
    <xf numFmtId="172" fontId="5" fillId="33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81" fontId="79" fillId="32" borderId="0" xfId="0" applyNumberFormat="1" applyFont="1" applyFill="1" applyAlignment="1">
      <alignment/>
    </xf>
    <xf numFmtId="181" fontId="14" fillId="33" borderId="10" xfId="0" applyNumberFormat="1" applyFont="1" applyFill="1" applyBorder="1" applyAlignment="1">
      <alignment horizontal="right"/>
    </xf>
    <xf numFmtId="181" fontId="5" fillId="6" borderId="10" xfId="0" applyNumberFormat="1" applyFont="1" applyFill="1" applyBorder="1" applyAlignment="1">
      <alignment horizontal="right"/>
    </xf>
    <xf numFmtId="181" fontId="80" fillId="33" borderId="10" xfId="0" applyNumberFormat="1" applyFont="1" applyFill="1" applyBorder="1" applyAlignment="1">
      <alignment/>
    </xf>
    <xf numFmtId="181" fontId="79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9" fontId="25" fillId="0" borderId="10" xfId="55" applyNumberFormat="1" applyFont="1" applyBorder="1" applyAlignment="1">
      <alignment horizontal="center"/>
      <protection/>
    </xf>
    <xf numFmtId="49" fontId="26" fillId="34" borderId="10" xfId="55" applyNumberFormat="1" applyFont="1" applyFill="1" applyBorder="1" applyAlignment="1">
      <alignment horizontal="center" vertical="center" wrapText="1"/>
      <protection/>
    </xf>
    <xf numFmtId="49" fontId="24" fillId="35" borderId="10" xfId="55" applyNumberFormat="1" applyFont="1" applyFill="1" applyBorder="1" applyAlignment="1">
      <alignment horizontal="center" vertical="center"/>
      <protection/>
    </xf>
    <xf numFmtId="49" fontId="24" fillId="0" borderId="10" xfId="55" applyNumberFormat="1" applyFont="1" applyFill="1" applyBorder="1" applyAlignment="1">
      <alignment horizontal="center" vertical="center"/>
      <protection/>
    </xf>
    <xf numFmtId="49" fontId="24" fillId="33" borderId="10" xfId="55" applyNumberFormat="1" applyFont="1" applyFill="1" applyBorder="1" applyAlignment="1">
      <alignment horizontal="center" vertical="center"/>
      <protection/>
    </xf>
    <xf numFmtId="49" fontId="24" fillId="0" borderId="10" xfId="55" applyNumberFormat="1" applyFont="1" applyBorder="1" applyAlignment="1">
      <alignment horizontal="center" vertical="center"/>
      <protection/>
    </xf>
    <xf numFmtId="172" fontId="23" fillId="0" borderId="10" xfId="55" applyNumberFormat="1" applyFont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 vertical="center"/>
      <protection/>
    </xf>
    <xf numFmtId="172" fontId="23" fillId="35" borderId="10" xfId="55" applyNumberFormat="1" applyFont="1" applyFill="1" applyBorder="1" applyAlignment="1">
      <alignment horizontal="center" vertical="center"/>
      <protection/>
    </xf>
    <xf numFmtId="49" fontId="23" fillId="35" borderId="10" xfId="55" applyNumberFormat="1" applyFont="1" applyFill="1" applyBorder="1" applyAlignment="1">
      <alignment horizontal="center" vertical="center"/>
      <protection/>
    </xf>
    <xf numFmtId="0" fontId="23" fillId="35" borderId="10" xfId="55" applyNumberFormat="1" applyFont="1" applyFill="1" applyBorder="1" applyAlignment="1">
      <alignment horizontal="center" vertical="center"/>
      <protection/>
    </xf>
    <xf numFmtId="49" fontId="23" fillId="0" borderId="10" xfId="55" applyNumberFormat="1" applyFont="1" applyBorder="1" applyAlignment="1">
      <alignment horizontal="center"/>
      <protection/>
    </xf>
    <xf numFmtId="49" fontId="25" fillId="36" borderId="10" xfId="55" applyNumberFormat="1" applyFont="1" applyFill="1" applyBorder="1" applyAlignment="1">
      <alignment horizontal="center"/>
      <protection/>
    </xf>
    <xf numFmtId="0" fontId="23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0" xfId="53" applyNumberFormat="1" applyFont="1" applyFill="1" applyBorder="1" applyAlignment="1">
      <alignment vertical="center" wrapText="1"/>
      <protection/>
    </xf>
    <xf numFmtId="0" fontId="28" fillId="34" borderId="10" xfId="53" applyNumberFormat="1" applyFont="1" applyFill="1" applyBorder="1" applyAlignment="1">
      <alignment wrapText="1"/>
      <protection/>
    </xf>
    <xf numFmtId="0" fontId="23" fillId="35" borderId="10" xfId="55" applyFont="1" applyFill="1" applyBorder="1" applyAlignment="1">
      <alignment wrapText="1"/>
      <protection/>
    </xf>
    <xf numFmtId="0" fontId="23" fillId="0" borderId="10" xfId="56" applyFont="1" applyBorder="1" applyAlignment="1">
      <alignment wrapText="1"/>
      <protection/>
    </xf>
    <xf numFmtId="0" fontId="23" fillId="33" borderId="10" xfId="56" applyFont="1" applyFill="1" applyBorder="1" applyAlignment="1">
      <alignment wrapText="1"/>
      <protection/>
    </xf>
    <xf numFmtId="0" fontId="23" fillId="35" borderId="10" xfId="56" applyFont="1" applyFill="1" applyBorder="1" applyAlignment="1">
      <alignment wrapText="1"/>
      <protection/>
    </xf>
    <xf numFmtId="0" fontId="24" fillId="35" borderId="10" xfId="53" applyNumberFormat="1" applyFont="1" applyFill="1" applyBorder="1" applyAlignment="1">
      <alignment vertical="center" wrapText="1"/>
      <protection/>
    </xf>
    <xf numFmtId="0" fontId="29" fillId="0" borderId="10" xfId="53" applyNumberFormat="1" applyFont="1" applyBorder="1" applyAlignment="1">
      <alignment vertical="center" wrapText="1"/>
      <protection/>
    </xf>
    <xf numFmtId="0" fontId="29" fillId="33" borderId="10" xfId="53" applyNumberFormat="1" applyFont="1" applyFill="1" applyBorder="1" applyAlignment="1">
      <alignment vertical="center" wrapText="1"/>
      <protection/>
    </xf>
    <xf numFmtId="1" fontId="29" fillId="35" borderId="10" xfId="54" applyNumberFormat="1" applyFont="1" applyFill="1" applyBorder="1" applyAlignment="1" applyProtection="1">
      <alignment vertical="center" wrapText="1"/>
      <protection locked="0"/>
    </xf>
    <xf numFmtId="0" fontId="24" fillId="35" borderId="11" xfId="0" applyFont="1" applyFill="1" applyBorder="1" applyAlignment="1">
      <alignment wrapText="1"/>
    </xf>
    <xf numFmtId="49" fontId="29" fillId="0" borderId="10" xfId="53" applyNumberFormat="1" applyFont="1" applyFill="1" applyBorder="1" applyAlignment="1">
      <alignment vertical="center" wrapText="1"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0" fillId="13" borderId="10" xfId="0" applyNumberFormat="1" applyFont="1" applyFill="1" applyBorder="1" applyAlignment="1">
      <alignment horizontal="left" vertical="center" wrapText="1"/>
    </xf>
    <xf numFmtId="49" fontId="28" fillId="36" borderId="10" xfId="53" applyNumberFormat="1" applyFont="1" applyFill="1" applyBorder="1" applyAlignment="1">
      <alignment vertical="center" wrapText="1"/>
      <protection/>
    </xf>
    <xf numFmtId="0" fontId="1" fillId="0" borderId="0" xfId="0" applyFont="1" applyBorder="1" applyAlignment="1">
      <alignment/>
    </xf>
    <xf numFmtId="172" fontId="16" fillId="33" borderId="0" xfId="0" applyNumberFormat="1" applyFont="1" applyFill="1" applyBorder="1" applyAlignment="1">
      <alignment/>
    </xf>
    <xf numFmtId="0" fontId="27" fillId="32" borderId="11" xfId="0" applyFont="1" applyFill="1" applyBorder="1" applyAlignment="1">
      <alignment textRotation="90" wrapText="1"/>
    </xf>
    <xf numFmtId="0" fontId="27" fillId="32" borderId="11" xfId="0" applyFont="1" applyFill="1" applyBorder="1" applyAlignment="1">
      <alignment horizontal="right" textRotation="90" wrapText="1"/>
    </xf>
    <xf numFmtId="181" fontId="80" fillId="6" borderId="10" xfId="0" applyNumberFormat="1" applyFont="1" applyFill="1" applyBorder="1" applyAlignment="1">
      <alignment/>
    </xf>
    <xf numFmtId="172" fontId="5" fillId="6" borderId="10" xfId="0" applyNumberFormat="1" applyFont="1" applyFill="1" applyBorder="1" applyAlignment="1">
      <alignment/>
    </xf>
    <xf numFmtId="181" fontId="79" fillId="6" borderId="10" xfId="0" applyNumberFormat="1" applyFont="1" applyFill="1" applyBorder="1" applyAlignment="1">
      <alignment/>
    </xf>
    <xf numFmtId="172" fontId="14" fillId="6" borderId="10" xfId="0" applyNumberFormat="1" applyFont="1" applyFill="1" applyBorder="1" applyAlignment="1">
      <alignment/>
    </xf>
    <xf numFmtId="179" fontId="5" fillId="0" borderId="10" xfId="0" applyNumberFormat="1" applyFont="1" applyBorder="1" applyAlignment="1">
      <alignment horizontal="center" vertical="center" wrapText="1"/>
    </xf>
    <xf numFmtId="179" fontId="5" fillId="4" borderId="10" xfId="0" applyNumberFormat="1" applyFont="1" applyFill="1" applyBorder="1" applyAlignment="1">
      <alignment horizontal="center" vertical="center" wrapText="1"/>
    </xf>
    <xf numFmtId="179" fontId="14" fillId="32" borderId="10" xfId="0" applyNumberFormat="1" applyFont="1" applyFill="1" applyBorder="1" applyAlignment="1">
      <alignment horizontal="center" vertical="center" wrapText="1"/>
    </xf>
    <xf numFmtId="179" fontId="5" fillId="32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4" borderId="10" xfId="0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1" fontId="81" fillId="6" borderId="10" xfId="55" applyNumberFormat="1" applyFont="1" applyFill="1" applyBorder="1" applyAlignment="1">
      <alignment horizontal="center"/>
      <protection/>
    </xf>
    <xf numFmtId="49" fontId="82" fillId="6" borderId="10" xfId="53" applyNumberFormat="1" applyFont="1" applyFill="1" applyBorder="1" applyAlignment="1">
      <alignment vertical="center" wrapText="1"/>
      <protection/>
    </xf>
    <xf numFmtId="49" fontId="83" fillId="6" borderId="10" xfId="55" applyNumberFormat="1" applyFont="1" applyFill="1" applyBorder="1" applyAlignment="1">
      <alignment horizontal="center"/>
      <protection/>
    </xf>
    <xf numFmtId="2" fontId="84" fillId="6" borderId="12" xfId="55" applyNumberFormat="1" applyFont="1" applyFill="1" applyBorder="1" applyAlignment="1">
      <alignment horizontal="right" vertical="center"/>
      <protection/>
    </xf>
    <xf numFmtId="4" fontId="19" fillId="34" borderId="10" xfId="55" applyNumberFormat="1" applyFont="1" applyFill="1" applyBorder="1" applyAlignment="1">
      <alignment horizontal="right" vertical="center" wrapText="1"/>
      <protection/>
    </xf>
    <xf numFmtId="181" fontId="79" fillId="36" borderId="10" xfId="0" applyNumberFormat="1" applyFont="1" applyFill="1" applyBorder="1" applyAlignment="1">
      <alignment/>
    </xf>
    <xf numFmtId="181" fontId="14" fillId="33" borderId="10" xfId="0" applyNumberFormat="1" applyFont="1" applyFill="1" applyBorder="1" applyAlignment="1">
      <alignment/>
    </xf>
    <xf numFmtId="181" fontId="5" fillId="33" borderId="10" xfId="0" applyNumberFormat="1" applyFont="1" applyFill="1" applyBorder="1" applyAlignment="1">
      <alignment/>
    </xf>
    <xf numFmtId="181" fontId="14" fillId="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 wrapText="1"/>
    </xf>
    <xf numFmtId="49" fontId="12" fillId="0" borderId="0" xfId="0" applyNumberFormat="1" applyFont="1" applyAlignment="1" applyProtection="1">
      <alignment horizontal="right" wrapText="1"/>
      <protection locked="0"/>
    </xf>
    <xf numFmtId="49" fontId="14" fillId="33" borderId="10" xfId="0" applyNumberFormat="1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wrapText="1"/>
    </xf>
    <xf numFmtId="49" fontId="14" fillId="6" borderId="10" xfId="0" applyNumberFormat="1" applyFont="1" applyFill="1" applyBorder="1" applyAlignment="1">
      <alignment wrapText="1"/>
    </xf>
    <xf numFmtId="0" fontId="85" fillId="33" borderId="16" xfId="0" applyFont="1" applyFill="1" applyBorder="1" applyAlignment="1">
      <alignment wrapText="1"/>
    </xf>
    <xf numFmtId="49" fontId="86" fillId="35" borderId="10" xfId="55" applyNumberFormat="1" applyFont="1" applyFill="1" applyBorder="1" applyAlignment="1">
      <alignment horizontal="center" vertical="center"/>
      <protection/>
    </xf>
    <xf numFmtId="0" fontId="85" fillId="36" borderId="16" xfId="0" applyFont="1" applyFill="1" applyBorder="1" applyAlignment="1">
      <alignment wrapText="1"/>
    </xf>
    <xf numFmtId="49" fontId="5" fillId="36" borderId="10" xfId="0" applyNumberFormat="1" applyFont="1" applyFill="1" applyBorder="1" applyAlignment="1">
      <alignment/>
    </xf>
    <xf numFmtId="49" fontId="14" fillId="36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right" vertical="center" wrapText="1"/>
    </xf>
    <xf numFmtId="0" fontId="16" fillId="0" borderId="17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14" fillId="0" borderId="10" xfId="0" applyFont="1" applyFill="1" applyBorder="1" applyAlignment="1">
      <alignment wrapText="1"/>
    </xf>
    <xf numFmtId="0" fontId="14" fillId="0" borderId="10" xfId="0" applyFont="1" applyBorder="1" applyAlignment="1">
      <alignment horizontal="center"/>
    </xf>
    <xf numFmtId="0" fontId="14" fillId="6" borderId="10" xfId="0" applyFont="1" applyFill="1" applyBorder="1" applyAlignment="1">
      <alignment horizontal="right"/>
    </xf>
    <xf numFmtId="0" fontId="14" fillId="6" borderId="1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" fontId="8" fillId="0" borderId="11" xfId="55" applyNumberFormat="1" applyFont="1" applyBorder="1" applyAlignment="1">
      <alignment horizontal="center"/>
      <protection/>
    </xf>
    <xf numFmtId="1" fontId="8" fillId="0" borderId="12" xfId="55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top" wrapText="1"/>
      <protection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7" fillId="0" borderId="19" xfId="55" applyFont="1" applyBorder="1" applyAlignment="1">
      <alignment horizontal="center" wrapText="1"/>
      <protection/>
    </xf>
    <xf numFmtId="0" fontId="0" fillId="0" borderId="19" xfId="0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9" fontId="1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4" fillId="0" borderId="0" xfId="0" applyNumberFormat="1" applyFont="1" applyAlignment="1">
      <alignment horizont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_AS46" xfId="53"/>
    <cellStyle name="Обычный_P_AS9" xfId="54"/>
    <cellStyle name="Обычный_Объем 2007" xfId="55"/>
    <cellStyle name="Обычный_район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9.75390625" style="0" customWidth="1"/>
    <col min="2" max="2" width="25.375" style="0" customWidth="1"/>
    <col min="3" max="3" width="53.125" style="0" customWidth="1"/>
    <col min="4" max="4" width="0.37109375" style="0" customWidth="1"/>
    <col min="5" max="6" width="9.125" style="0" hidden="1" customWidth="1"/>
  </cols>
  <sheetData>
    <row r="1" spans="1:6" ht="92.25" customHeight="1">
      <c r="A1" s="42"/>
      <c r="B1" s="42"/>
      <c r="C1" s="220" t="s">
        <v>354</v>
      </c>
      <c r="D1" s="221"/>
      <c r="E1" s="221"/>
      <c r="F1" s="221"/>
    </row>
    <row r="2" spans="1:3" ht="37.5" customHeight="1">
      <c r="A2" s="214" t="s">
        <v>348</v>
      </c>
      <c r="B2" s="214"/>
      <c r="C2" s="214"/>
    </row>
    <row r="3" spans="1:3" ht="30" customHeight="1">
      <c r="A3" s="210" t="s">
        <v>45</v>
      </c>
      <c r="B3" s="211"/>
      <c r="C3" s="212" t="s">
        <v>300</v>
      </c>
    </row>
    <row r="4" spans="1:3" ht="51" customHeight="1">
      <c r="A4" s="178" t="s">
        <v>301</v>
      </c>
      <c r="B4" s="179" t="s">
        <v>302</v>
      </c>
      <c r="C4" s="213"/>
    </row>
    <row r="5" spans="1:3" ht="15" customHeight="1">
      <c r="A5" s="180" t="s">
        <v>25</v>
      </c>
      <c r="B5" s="181"/>
      <c r="C5" s="182" t="s">
        <v>303</v>
      </c>
    </row>
    <row r="6" spans="1:3" ht="66" customHeight="1">
      <c r="A6" s="183" t="s">
        <v>25</v>
      </c>
      <c r="B6" s="184" t="s">
        <v>304</v>
      </c>
      <c r="C6" s="185" t="s">
        <v>305</v>
      </c>
    </row>
    <row r="7" spans="1:3" ht="42.75" customHeight="1">
      <c r="A7" s="183" t="s">
        <v>25</v>
      </c>
      <c r="B7" s="184" t="s">
        <v>306</v>
      </c>
      <c r="C7" s="185" t="s">
        <v>307</v>
      </c>
    </row>
    <row r="8" spans="1:3" ht="76.5" customHeight="1">
      <c r="A8" s="183" t="s">
        <v>25</v>
      </c>
      <c r="B8" s="186" t="s">
        <v>308</v>
      </c>
      <c r="C8" s="187" t="s">
        <v>153</v>
      </c>
    </row>
    <row r="9" spans="1:3" ht="76.5" customHeight="1">
      <c r="A9" s="183" t="s">
        <v>25</v>
      </c>
      <c r="B9" s="208" t="s">
        <v>349</v>
      </c>
      <c r="C9" s="187" t="s">
        <v>299</v>
      </c>
    </row>
    <row r="10" spans="1:3" ht="76.5" customHeight="1">
      <c r="A10" s="183" t="s">
        <v>25</v>
      </c>
      <c r="B10" s="186" t="s">
        <v>350</v>
      </c>
      <c r="C10" s="187" t="s">
        <v>351</v>
      </c>
    </row>
    <row r="11" spans="1:3" ht="76.5" customHeight="1">
      <c r="A11" s="183" t="s">
        <v>25</v>
      </c>
      <c r="B11" s="184" t="s">
        <v>309</v>
      </c>
      <c r="C11" s="185" t="s">
        <v>157</v>
      </c>
    </row>
    <row r="12" spans="1:3" ht="83.25" customHeight="1">
      <c r="A12" s="183" t="s">
        <v>25</v>
      </c>
      <c r="B12" s="186" t="s">
        <v>310</v>
      </c>
      <c r="C12" s="187" t="s">
        <v>311</v>
      </c>
    </row>
    <row r="13" spans="1:3" ht="83.25" customHeight="1">
      <c r="A13" s="183" t="s">
        <v>25</v>
      </c>
      <c r="B13" s="188" t="s">
        <v>312</v>
      </c>
      <c r="C13" s="187" t="s">
        <v>150</v>
      </c>
    </row>
    <row r="14" spans="1:3" ht="105" customHeight="1">
      <c r="A14" s="183" t="s">
        <v>25</v>
      </c>
      <c r="B14" s="206" t="s">
        <v>313</v>
      </c>
      <c r="C14" s="187" t="s">
        <v>314</v>
      </c>
    </row>
    <row r="15" spans="1:3" ht="112.5" customHeight="1">
      <c r="A15" s="183" t="s">
        <v>25</v>
      </c>
      <c r="B15" s="206" t="s">
        <v>315</v>
      </c>
      <c r="C15" s="187" t="s">
        <v>316</v>
      </c>
    </row>
    <row r="16" spans="1:3" ht="64.5" customHeight="1">
      <c r="A16" s="183" t="s">
        <v>25</v>
      </c>
      <c r="B16" s="186" t="s">
        <v>317</v>
      </c>
      <c r="C16" s="189" t="s">
        <v>222</v>
      </c>
    </row>
    <row r="17" spans="1:3" ht="64.5" customHeight="1">
      <c r="A17" s="183" t="s">
        <v>25</v>
      </c>
      <c r="B17" s="188" t="s">
        <v>318</v>
      </c>
      <c r="C17" s="187" t="s">
        <v>152</v>
      </c>
    </row>
    <row r="18" spans="1:3" ht="69.75" customHeight="1">
      <c r="A18" s="183" t="s">
        <v>25</v>
      </c>
      <c r="B18" s="188" t="s">
        <v>319</v>
      </c>
      <c r="C18" s="189" t="s">
        <v>151</v>
      </c>
    </row>
    <row r="19" spans="1:3" s="207" customFormat="1" ht="87" customHeight="1">
      <c r="A19" s="190" t="s">
        <v>25</v>
      </c>
      <c r="B19" s="188" t="s">
        <v>320</v>
      </c>
      <c r="C19" s="189" t="s">
        <v>321</v>
      </c>
    </row>
    <row r="20" spans="1:3" ht="42" customHeight="1">
      <c r="A20" s="190" t="s">
        <v>25</v>
      </c>
      <c r="B20" s="188" t="s">
        <v>322</v>
      </c>
      <c r="C20" s="189" t="s">
        <v>233</v>
      </c>
    </row>
    <row r="21" spans="1:3" ht="71.25" customHeight="1">
      <c r="A21" s="183" t="s">
        <v>25</v>
      </c>
      <c r="B21" s="186" t="s">
        <v>323</v>
      </c>
      <c r="C21" s="191" t="s">
        <v>324</v>
      </c>
    </row>
    <row r="22" spans="1:3" ht="84" customHeight="1">
      <c r="A22" s="192"/>
      <c r="B22" s="193"/>
      <c r="C22" s="194" t="s">
        <v>325</v>
      </c>
    </row>
    <row r="23" spans="1:3" ht="84" customHeight="1">
      <c r="A23" s="195">
        <v>100</v>
      </c>
      <c r="B23" s="196" t="s">
        <v>326</v>
      </c>
      <c r="C23" s="187" t="s">
        <v>102</v>
      </c>
    </row>
    <row r="24" spans="1:3" ht="84" customHeight="1">
      <c r="A24" s="195">
        <v>100</v>
      </c>
      <c r="B24" s="196" t="s">
        <v>327</v>
      </c>
      <c r="C24" s="187" t="s">
        <v>103</v>
      </c>
    </row>
    <row r="25" spans="1:3" ht="23.25" customHeight="1">
      <c r="A25" s="195">
        <v>100</v>
      </c>
      <c r="B25" s="196" t="s">
        <v>328</v>
      </c>
      <c r="C25" s="187" t="s">
        <v>104</v>
      </c>
    </row>
    <row r="26" spans="1:3" ht="23.25" customHeight="1">
      <c r="A26" s="195">
        <v>100</v>
      </c>
      <c r="B26" s="196" t="s">
        <v>329</v>
      </c>
      <c r="C26" s="187" t="s">
        <v>105</v>
      </c>
    </row>
    <row r="27" spans="1:3" ht="23.25" customHeight="1">
      <c r="A27" s="197"/>
      <c r="B27" s="198"/>
      <c r="C27" s="199" t="s">
        <v>330</v>
      </c>
    </row>
    <row r="28" spans="1:3" ht="56.25" customHeight="1">
      <c r="A28" s="195">
        <v>182</v>
      </c>
      <c r="B28" s="196" t="s">
        <v>331</v>
      </c>
      <c r="C28" s="200" t="s">
        <v>198</v>
      </c>
    </row>
    <row r="29" spans="1:3" ht="57" customHeight="1">
      <c r="A29" s="195">
        <v>182</v>
      </c>
      <c r="B29" s="201" t="s">
        <v>332</v>
      </c>
      <c r="C29" s="200" t="s">
        <v>197</v>
      </c>
    </row>
    <row r="30" spans="1:3" ht="26.25" customHeight="1">
      <c r="A30" s="195">
        <v>182</v>
      </c>
      <c r="B30" s="196" t="s">
        <v>333</v>
      </c>
      <c r="C30" s="200" t="s">
        <v>334</v>
      </c>
    </row>
    <row r="31" spans="1:3" ht="45.75" customHeight="1">
      <c r="A31" s="195">
        <v>182</v>
      </c>
      <c r="B31" s="196" t="s">
        <v>335</v>
      </c>
      <c r="C31" s="200" t="s">
        <v>336</v>
      </c>
    </row>
    <row r="32" spans="1:3" ht="45.75" customHeight="1">
      <c r="A32" s="202">
        <v>182</v>
      </c>
      <c r="B32" s="203" t="s">
        <v>337</v>
      </c>
      <c r="C32" s="84" t="s">
        <v>338</v>
      </c>
    </row>
    <row r="33" spans="1:3" ht="45.75" customHeight="1">
      <c r="A33" s="195">
        <v>182</v>
      </c>
      <c r="B33" s="196" t="s">
        <v>339</v>
      </c>
      <c r="C33" s="200" t="s">
        <v>340</v>
      </c>
    </row>
    <row r="34" spans="1:3" ht="45.75" customHeight="1">
      <c r="A34" s="195">
        <v>182</v>
      </c>
      <c r="B34" s="196" t="s">
        <v>341</v>
      </c>
      <c r="C34" s="200" t="s">
        <v>146</v>
      </c>
    </row>
    <row r="35" spans="1:3" ht="66.75" customHeight="1">
      <c r="A35" s="195">
        <v>182</v>
      </c>
      <c r="B35" s="196" t="s">
        <v>342</v>
      </c>
      <c r="C35" s="200" t="s">
        <v>343</v>
      </c>
    </row>
    <row r="36" spans="1:3" ht="51" customHeight="1">
      <c r="A36" s="204"/>
      <c r="B36" s="198"/>
      <c r="C36" s="205" t="s">
        <v>344</v>
      </c>
    </row>
    <row r="37" spans="1:3" ht="51" customHeight="1">
      <c r="A37" s="183" t="s">
        <v>345</v>
      </c>
      <c r="B37" s="184" t="s">
        <v>346</v>
      </c>
      <c r="C37" s="185" t="s">
        <v>347</v>
      </c>
    </row>
    <row r="38" spans="1:3" ht="32.25" customHeight="1">
      <c r="A38" s="42"/>
      <c r="B38" s="42"/>
      <c r="C38" s="42"/>
    </row>
    <row r="39" ht="33.75" customHeight="1"/>
    <row r="40" ht="45.75" customHeight="1"/>
    <row r="41" ht="48" customHeight="1"/>
    <row r="42" ht="51.75" customHeight="1"/>
    <row r="43" ht="34.5" customHeight="1"/>
    <row r="44" ht="34.5" customHeight="1"/>
    <row r="45" ht="34.5" customHeight="1"/>
    <row r="46" ht="12.75" customHeight="1"/>
  </sheetData>
  <sheetProtection/>
  <mergeCells count="4">
    <mergeCell ref="A3:B3"/>
    <mergeCell ref="C3:C4"/>
    <mergeCell ref="A2:C2"/>
    <mergeCell ref="C1:F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C1" sqref="C1:N1"/>
    </sheetView>
  </sheetViews>
  <sheetFormatPr defaultColWidth="9.00390625" defaultRowHeight="12.75"/>
  <cols>
    <col min="1" max="1" width="5.875" style="0" customWidth="1"/>
    <col min="2" max="2" width="27.75390625" style="118" customWidth="1"/>
    <col min="3" max="3" width="5.75390625" style="118" customWidth="1"/>
    <col min="4" max="6" width="3.25390625" style="118" customWidth="1"/>
    <col min="7" max="7" width="4.25390625" style="118" customWidth="1"/>
    <col min="8" max="8" width="4.625" style="118" customWidth="1"/>
    <col min="9" max="9" width="5.75390625" style="118" customWidth="1"/>
    <col min="10" max="10" width="5.00390625" style="118" customWidth="1"/>
    <col min="11" max="11" width="8.25390625" style="0" customWidth="1"/>
    <col min="12" max="12" width="1.37890625" style="0" customWidth="1"/>
    <col min="13" max="13" width="9.25390625" style="0" customWidth="1"/>
    <col min="14" max="14" width="9.00390625" style="0" customWidth="1"/>
  </cols>
  <sheetData>
    <row r="1" spans="1:14" ht="81" customHeight="1">
      <c r="A1" s="26"/>
      <c r="B1" s="119"/>
      <c r="C1" s="220" t="s">
        <v>355</v>
      </c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</row>
    <row r="2" spans="1:14" ht="16.5" customHeight="1">
      <c r="A2" s="222" t="s">
        <v>220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9.5" customHeight="1">
      <c r="A3" s="215"/>
      <c r="B3" s="217" t="s">
        <v>44</v>
      </c>
      <c r="C3" s="219" t="s">
        <v>45</v>
      </c>
      <c r="D3" s="219"/>
      <c r="E3" s="219"/>
      <c r="F3" s="219"/>
      <c r="G3" s="219"/>
      <c r="H3" s="219"/>
      <c r="I3" s="219"/>
      <c r="J3" s="219"/>
      <c r="K3" s="64"/>
      <c r="L3" s="68"/>
      <c r="M3" s="59"/>
      <c r="N3" s="59"/>
    </row>
    <row r="4" spans="1:14" ht="51" customHeight="1">
      <c r="A4" s="216"/>
      <c r="B4" s="218"/>
      <c r="C4" s="45" t="s">
        <v>46</v>
      </c>
      <c r="D4" s="45" t="s">
        <v>47</v>
      </c>
      <c r="E4" s="45" t="s">
        <v>48</v>
      </c>
      <c r="F4" s="45" t="s">
        <v>49</v>
      </c>
      <c r="G4" s="45" t="s">
        <v>50</v>
      </c>
      <c r="H4" s="45" t="s">
        <v>51</v>
      </c>
      <c r="I4" s="45" t="s">
        <v>178</v>
      </c>
      <c r="J4" s="46" t="s">
        <v>179</v>
      </c>
      <c r="K4" s="66" t="s">
        <v>215</v>
      </c>
      <c r="L4" s="69"/>
      <c r="M4" s="65" t="s">
        <v>216</v>
      </c>
      <c r="N4" s="65" t="s">
        <v>245</v>
      </c>
    </row>
    <row r="5" spans="1:14" ht="15" customHeight="1">
      <c r="A5" s="27"/>
      <c r="B5" s="120" t="s">
        <v>81</v>
      </c>
      <c r="C5" s="105"/>
      <c r="D5" s="105"/>
      <c r="E5" s="105"/>
      <c r="F5" s="105"/>
      <c r="G5" s="105"/>
      <c r="H5" s="105"/>
      <c r="I5" s="105"/>
      <c r="J5" s="105"/>
      <c r="K5" s="67">
        <f>K6+K36</f>
        <v>15976.6</v>
      </c>
      <c r="L5" s="70"/>
      <c r="M5" s="60">
        <f>M6+M36</f>
        <v>6917</v>
      </c>
      <c r="N5" s="60">
        <f>N6+N36</f>
        <v>7028</v>
      </c>
    </row>
    <row r="6" spans="1:14" ht="32.25" customHeight="1">
      <c r="A6" s="28" t="s">
        <v>52</v>
      </c>
      <c r="B6" s="121" t="s">
        <v>53</v>
      </c>
      <c r="C6" s="106" t="s">
        <v>54</v>
      </c>
      <c r="D6" s="106" t="s">
        <v>55</v>
      </c>
      <c r="E6" s="106" t="s">
        <v>56</v>
      </c>
      <c r="F6" s="106" t="s">
        <v>56</v>
      </c>
      <c r="G6" s="106" t="s">
        <v>54</v>
      </c>
      <c r="H6" s="106" t="s">
        <v>56</v>
      </c>
      <c r="I6" s="106" t="s">
        <v>57</v>
      </c>
      <c r="J6" s="106" t="s">
        <v>54</v>
      </c>
      <c r="K6" s="162">
        <f>K7+K18+K25+K33+K34+K23+K35</f>
        <v>12803</v>
      </c>
      <c r="L6" s="71"/>
      <c r="M6" s="47">
        <f>M7+M18+M25+M33+M34</f>
        <v>6515</v>
      </c>
      <c r="N6" s="47">
        <f>N7+N18+N25+N33+N34</f>
        <v>6630</v>
      </c>
    </row>
    <row r="7" spans="1:14" ht="29.25" customHeight="1">
      <c r="A7" s="34" t="s">
        <v>58</v>
      </c>
      <c r="B7" s="122" t="s">
        <v>59</v>
      </c>
      <c r="C7" s="107" t="s">
        <v>60</v>
      </c>
      <c r="D7" s="107" t="s">
        <v>55</v>
      </c>
      <c r="E7" s="107" t="s">
        <v>6</v>
      </c>
      <c r="F7" s="107" t="s">
        <v>12</v>
      </c>
      <c r="G7" s="107" t="s">
        <v>54</v>
      </c>
      <c r="H7" s="107" t="s">
        <v>6</v>
      </c>
      <c r="I7" s="107" t="s">
        <v>57</v>
      </c>
      <c r="J7" s="107" t="s">
        <v>61</v>
      </c>
      <c r="K7" s="67">
        <f>K8+K9+K10+K11+K12+K13+K14+K15+K16+K17</f>
        <v>8005.6</v>
      </c>
      <c r="L7" s="62"/>
      <c r="M7" s="48">
        <f>SUM(M8:M17)</f>
        <v>1620</v>
      </c>
      <c r="N7" s="48">
        <f>SUM(N8:N17)</f>
        <v>1635</v>
      </c>
    </row>
    <row r="8" spans="1:14" ht="76.5" customHeight="1">
      <c r="A8" s="29" t="s">
        <v>62</v>
      </c>
      <c r="B8" s="123" t="s">
        <v>107</v>
      </c>
      <c r="C8" s="108" t="s">
        <v>60</v>
      </c>
      <c r="D8" s="108" t="s">
        <v>55</v>
      </c>
      <c r="E8" s="108" t="s">
        <v>6</v>
      </c>
      <c r="F8" s="108" t="s">
        <v>12</v>
      </c>
      <c r="G8" s="108" t="s">
        <v>63</v>
      </c>
      <c r="H8" s="108" t="s">
        <v>6</v>
      </c>
      <c r="I8" s="108" t="s">
        <v>193</v>
      </c>
      <c r="J8" s="108" t="s">
        <v>61</v>
      </c>
      <c r="K8" s="67">
        <v>1405</v>
      </c>
      <c r="L8" s="62"/>
      <c r="M8" s="59">
        <v>1420</v>
      </c>
      <c r="N8" s="59">
        <v>1435</v>
      </c>
    </row>
    <row r="9" spans="1:14" ht="76.5" customHeight="1">
      <c r="A9" s="29" t="s">
        <v>64</v>
      </c>
      <c r="B9" s="124" t="s">
        <v>198</v>
      </c>
      <c r="C9" s="108" t="s">
        <v>60</v>
      </c>
      <c r="D9" s="108" t="s">
        <v>55</v>
      </c>
      <c r="E9" s="108" t="s">
        <v>6</v>
      </c>
      <c r="F9" s="108" t="s">
        <v>12</v>
      </c>
      <c r="G9" s="108" t="s">
        <v>63</v>
      </c>
      <c r="H9" s="108" t="s">
        <v>6</v>
      </c>
      <c r="I9" s="108" t="s">
        <v>194</v>
      </c>
      <c r="J9" s="108" t="s">
        <v>61</v>
      </c>
      <c r="K9" s="67">
        <v>0</v>
      </c>
      <c r="L9" s="62"/>
      <c r="M9" s="59">
        <v>0</v>
      </c>
      <c r="N9" s="59">
        <v>0</v>
      </c>
    </row>
    <row r="10" spans="1:14" ht="83.25" customHeight="1">
      <c r="A10" s="29" t="s">
        <v>199</v>
      </c>
      <c r="B10" s="124" t="s">
        <v>198</v>
      </c>
      <c r="C10" s="108" t="s">
        <v>60</v>
      </c>
      <c r="D10" s="108" t="s">
        <v>55</v>
      </c>
      <c r="E10" s="108" t="s">
        <v>6</v>
      </c>
      <c r="F10" s="108" t="s">
        <v>12</v>
      </c>
      <c r="G10" s="108" t="s">
        <v>63</v>
      </c>
      <c r="H10" s="108" t="s">
        <v>6</v>
      </c>
      <c r="I10" s="108" t="s">
        <v>195</v>
      </c>
      <c r="J10" s="108" t="s">
        <v>61</v>
      </c>
      <c r="K10" s="67">
        <v>0.5</v>
      </c>
      <c r="L10" s="62"/>
      <c r="M10" s="59">
        <v>0</v>
      </c>
      <c r="N10" s="59">
        <v>0</v>
      </c>
    </row>
    <row r="11" spans="1:14" ht="83.25" customHeight="1">
      <c r="A11" s="29" t="s">
        <v>200</v>
      </c>
      <c r="B11" s="124" t="s">
        <v>198</v>
      </c>
      <c r="C11" s="108" t="s">
        <v>60</v>
      </c>
      <c r="D11" s="108" t="s">
        <v>55</v>
      </c>
      <c r="E11" s="108" t="s">
        <v>6</v>
      </c>
      <c r="F11" s="108" t="s">
        <v>12</v>
      </c>
      <c r="G11" s="108" t="s">
        <v>247</v>
      </c>
      <c r="H11" s="108" t="s">
        <v>6</v>
      </c>
      <c r="I11" s="108" t="s">
        <v>196</v>
      </c>
      <c r="J11" s="108" t="s">
        <v>61</v>
      </c>
      <c r="K11" s="67">
        <v>0</v>
      </c>
      <c r="L11" s="62"/>
      <c r="M11" s="59">
        <v>0</v>
      </c>
      <c r="N11" s="59">
        <v>0</v>
      </c>
    </row>
    <row r="12" spans="1:14" ht="105" customHeight="1">
      <c r="A12" s="29" t="s">
        <v>201</v>
      </c>
      <c r="B12" s="124" t="s">
        <v>197</v>
      </c>
      <c r="C12" s="108" t="s">
        <v>60</v>
      </c>
      <c r="D12" s="108" t="s">
        <v>55</v>
      </c>
      <c r="E12" s="108" t="s">
        <v>6</v>
      </c>
      <c r="F12" s="109" t="s">
        <v>12</v>
      </c>
      <c r="G12" s="109" t="s">
        <v>246</v>
      </c>
      <c r="H12" s="108" t="s">
        <v>6</v>
      </c>
      <c r="I12" s="108" t="s">
        <v>193</v>
      </c>
      <c r="J12" s="108" t="s">
        <v>61</v>
      </c>
      <c r="K12" s="67">
        <v>0</v>
      </c>
      <c r="L12" s="62"/>
      <c r="M12" s="59">
        <v>0</v>
      </c>
      <c r="N12" s="59">
        <v>0</v>
      </c>
    </row>
    <row r="13" spans="1:14" ht="112.5" customHeight="1">
      <c r="A13" s="29" t="s">
        <v>202</v>
      </c>
      <c r="B13" s="124" t="s">
        <v>197</v>
      </c>
      <c r="C13" s="108" t="s">
        <v>60</v>
      </c>
      <c r="D13" s="108" t="s">
        <v>55</v>
      </c>
      <c r="E13" s="108" t="s">
        <v>6</v>
      </c>
      <c r="F13" s="109" t="s">
        <v>12</v>
      </c>
      <c r="G13" s="109" t="s">
        <v>246</v>
      </c>
      <c r="H13" s="108" t="s">
        <v>6</v>
      </c>
      <c r="I13" s="108" t="s">
        <v>195</v>
      </c>
      <c r="J13" s="108" t="s">
        <v>61</v>
      </c>
      <c r="K13" s="67">
        <v>0.1</v>
      </c>
      <c r="L13" s="62"/>
      <c r="M13" s="59">
        <v>0</v>
      </c>
      <c r="N13" s="59">
        <v>0</v>
      </c>
    </row>
    <row r="14" spans="1:14" ht="64.5" customHeight="1">
      <c r="A14" s="30" t="s">
        <v>203</v>
      </c>
      <c r="B14" s="123" t="s">
        <v>100</v>
      </c>
      <c r="C14" s="108" t="s">
        <v>60</v>
      </c>
      <c r="D14" s="108" t="s">
        <v>55</v>
      </c>
      <c r="E14" s="108" t="s">
        <v>6</v>
      </c>
      <c r="F14" s="108" t="s">
        <v>12</v>
      </c>
      <c r="G14" s="108" t="s">
        <v>248</v>
      </c>
      <c r="H14" s="108" t="s">
        <v>6</v>
      </c>
      <c r="I14" s="108" t="s">
        <v>193</v>
      </c>
      <c r="J14" s="108" t="s">
        <v>61</v>
      </c>
      <c r="K14" s="67">
        <v>6590</v>
      </c>
      <c r="L14" s="62"/>
      <c r="M14" s="59">
        <v>190</v>
      </c>
      <c r="N14" s="59">
        <v>190</v>
      </c>
    </row>
    <row r="15" spans="1:14" ht="64.5" customHeight="1">
      <c r="A15" s="30" t="s">
        <v>204</v>
      </c>
      <c r="B15" s="123" t="s">
        <v>242</v>
      </c>
      <c r="C15" s="108" t="s">
        <v>60</v>
      </c>
      <c r="D15" s="108" t="s">
        <v>55</v>
      </c>
      <c r="E15" s="108" t="s">
        <v>6</v>
      </c>
      <c r="F15" s="108" t="s">
        <v>12</v>
      </c>
      <c r="G15" s="108" t="s">
        <v>65</v>
      </c>
      <c r="H15" s="108" t="s">
        <v>6</v>
      </c>
      <c r="I15" s="108" t="s">
        <v>194</v>
      </c>
      <c r="J15" s="108" t="s">
        <v>61</v>
      </c>
      <c r="K15" s="67">
        <v>0</v>
      </c>
      <c r="L15" s="62"/>
      <c r="M15" s="59"/>
      <c r="N15" s="59"/>
    </row>
    <row r="16" spans="1:14" ht="69.75" customHeight="1">
      <c r="A16" s="30" t="s">
        <v>244</v>
      </c>
      <c r="B16" s="123" t="s">
        <v>243</v>
      </c>
      <c r="C16" s="108" t="s">
        <v>60</v>
      </c>
      <c r="D16" s="108" t="s">
        <v>55</v>
      </c>
      <c r="E16" s="108" t="s">
        <v>6</v>
      </c>
      <c r="F16" s="108" t="s">
        <v>12</v>
      </c>
      <c r="G16" s="108" t="s">
        <v>65</v>
      </c>
      <c r="H16" s="108" t="s">
        <v>6</v>
      </c>
      <c r="I16" s="108" t="s">
        <v>195</v>
      </c>
      <c r="J16" s="108" t="s">
        <v>61</v>
      </c>
      <c r="K16" s="67">
        <v>0</v>
      </c>
      <c r="L16" s="62"/>
      <c r="M16" s="59">
        <v>0</v>
      </c>
      <c r="N16" s="59">
        <v>0</v>
      </c>
    </row>
    <row r="17" spans="1:14" ht="87" customHeight="1">
      <c r="A17" s="30" t="s">
        <v>296</v>
      </c>
      <c r="B17" s="123" t="s">
        <v>209</v>
      </c>
      <c r="C17" s="108" t="s">
        <v>60</v>
      </c>
      <c r="D17" s="108" t="s">
        <v>55</v>
      </c>
      <c r="E17" s="108" t="s">
        <v>6</v>
      </c>
      <c r="F17" s="108" t="s">
        <v>12</v>
      </c>
      <c r="G17" s="108" t="s">
        <v>249</v>
      </c>
      <c r="H17" s="108" t="s">
        <v>6</v>
      </c>
      <c r="I17" s="108" t="s">
        <v>193</v>
      </c>
      <c r="J17" s="108" t="s">
        <v>61</v>
      </c>
      <c r="K17" s="67">
        <v>10</v>
      </c>
      <c r="L17" s="62"/>
      <c r="M17" s="59">
        <v>10</v>
      </c>
      <c r="N17" s="59">
        <v>10</v>
      </c>
    </row>
    <row r="18" spans="1:14" ht="42" customHeight="1">
      <c r="A18" s="34">
        <v>2</v>
      </c>
      <c r="B18" s="125" t="s">
        <v>101</v>
      </c>
      <c r="C18" s="107" t="s">
        <v>135</v>
      </c>
      <c r="D18" s="107" t="s">
        <v>55</v>
      </c>
      <c r="E18" s="107" t="s">
        <v>16</v>
      </c>
      <c r="F18" s="107" t="s">
        <v>12</v>
      </c>
      <c r="G18" s="107" t="s">
        <v>54</v>
      </c>
      <c r="H18" s="107" t="s">
        <v>6</v>
      </c>
      <c r="I18" s="107" t="s">
        <v>57</v>
      </c>
      <c r="J18" s="107" t="s">
        <v>61</v>
      </c>
      <c r="K18" s="67">
        <f>K19+K20+K21+K22</f>
        <v>888</v>
      </c>
      <c r="L18" s="62"/>
      <c r="M18" s="48">
        <f>SUM(M19:M22)</f>
        <v>888</v>
      </c>
      <c r="N18" s="48">
        <f>SUM(N19:N22)</f>
        <v>888</v>
      </c>
    </row>
    <row r="19" spans="1:14" ht="71.25" customHeight="1">
      <c r="A19" s="30" t="s">
        <v>39</v>
      </c>
      <c r="B19" s="123" t="s">
        <v>102</v>
      </c>
      <c r="C19" s="108" t="s">
        <v>135</v>
      </c>
      <c r="D19" s="108" t="s">
        <v>55</v>
      </c>
      <c r="E19" s="108" t="s">
        <v>16</v>
      </c>
      <c r="F19" s="108" t="s">
        <v>12</v>
      </c>
      <c r="G19" s="108" t="s">
        <v>252</v>
      </c>
      <c r="H19" s="108" t="s">
        <v>6</v>
      </c>
      <c r="I19" s="108" t="s">
        <v>57</v>
      </c>
      <c r="J19" s="108" t="s">
        <v>61</v>
      </c>
      <c r="K19" s="67">
        <v>329</v>
      </c>
      <c r="L19" s="62"/>
      <c r="M19" s="59">
        <v>329</v>
      </c>
      <c r="N19" s="59">
        <v>329</v>
      </c>
    </row>
    <row r="20" spans="1:14" ht="84" customHeight="1">
      <c r="A20" s="30" t="s">
        <v>132</v>
      </c>
      <c r="B20" s="123" t="s">
        <v>103</v>
      </c>
      <c r="C20" s="108" t="s">
        <v>135</v>
      </c>
      <c r="D20" s="108" t="s">
        <v>55</v>
      </c>
      <c r="E20" s="108" t="s">
        <v>16</v>
      </c>
      <c r="F20" s="108" t="s">
        <v>12</v>
      </c>
      <c r="G20" s="108" t="s">
        <v>253</v>
      </c>
      <c r="H20" s="108" t="s">
        <v>6</v>
      </c>
      <c r="I20" s="108" t="s">
        <v>57</v>
      </c>
      <c r="J20" s="108" t="s">
        <v>61</v>
      </c>
      <c r="K20" s="67">
        <v>3</v>
      </c>
      <c r="L20" s="72"/>
      <c r="M20" s="59">
        <v>3</v>
      </c>
      <c r="N20" s="59">
        <v>3</v>
      </c>
    </row>
    <row r="21" spans="1:14" ht="84" customHeight="1">
      <c r="A21" s="30" t="s">
        <v>133</v>
      </c>
      <c r="B21" s="123" t="s">
        <v>104</v>
      </c>
      <c r="C21" s="108" t="s">
        <v>135</v>
      </c>
      <c r="D21" s="108" t="s">
        <v>55</v>
      </c>
      <c r="E21" s="108" t="s">
        <v>16</v>
      </c>
      <c r="F21" s="108" t="s">
        <v>12</v>
      </c>
      <c r="G21" s="108" t="s">
        <v>254</v>
      </c>
      <c r="H21" s="108" t="s">
        <v>6</v>
      </c>
      <c r="I21" s="108" t="s">
        <v>57</v>
      </c>
      <c r="J21" s="108" t="s">
        <v>61</v>
      </c>
      <c r="K21" s="67">
        <v>612</v>
      </c>
      <c r="L21" s="72"/>
      <c r="M21" s="59">
        <v>612</v>
      </c>
      <c r="N21" s="59">
        <v>612</v>
      </c>
    </row>
    <row r="22" spans="1:14" ht="84" customHeight="1">
      <c r="A22" s="30" t="s">
        <v>134</v>
      </c>
      <c r="B22" s="123" t="s">
        <v>105</v>
      </c>
      <c r="C22" s="108" t="s">
        <v>135</v>
      </c>
      <c r="D22" s="108" t="s">
        <v>55</v>
      </c>
      <c r="E22" s="108" t="s">
        <v>16</v>
      </c>
      <c r="F22" s="108" t="s">
        <v>12</v>
      </c>
      <c r="G22" s="108" t="s">
        <v>255</v>
      </c>
      <c r="H22" s="108" t="s">
        <v>6</v>
      </c>
      <c r="I22" s="108" t="s">
        <v>57</v>
      </c>
      <c r="J22" s="108" t="s">
        <v>61</v>
      </c>
      <c r="K22" s="67">
        <v>-56</v>
      </c>
      <c r="L22" s="72"/>
      <c r="M22" s="59">
        <v>-56</v>
      </c>
      <c r="N22" s="59">
        <v>-56</v>
      </c>
    </row>
    <row r="23" spans="1:14" ht="23.25" customHeight="1">
      <c r="A23" s="78">
        <v>3</v>
      </c>
      <c r="B23" s="125" t="s">
        <v>223</v>
      </c>
      <c r="C23" s="107" t="s">
        <v>60</v>
      </c>
      <c r="D23" s="107" t="s">
        <v>55</v>
      </c>
      <c r="E23" s="107" t="s">
        <v>11</v>
      </c>
      <c r="F23" s="107" t="s">
        <v>56</v>
      </c>
      <c r="G23" s="107" t="s">
        <v>54</v>
      </c>
      <c r="H23" s="107" t="s">
        <v>56</v>
      </c>
      <c r="I23" s="107" t="s">
        <v>57</v>
      </c>
      <c r="J23" s="107" t="s">
        <v>54</v>
      </c>
      <c r="K23" s="76">
        <f>K24</f>
        <v>0</v>
      </c>
      <c r="L23" s="63"/>
      <c r="M23" s="77"/>
      <c r="N23" s="77"/>
    </row>
    <row r="24" spans="1:14" ht="23.25" customHeight="1">
      <c r="A24" s="30" t="s">
        <v>69</v>
      </c>
      <c r="B24" s="123" t="s">
        <v>223</v>
      </c>
      <c r="C24" s="108" t="s">
        <v>60</v>
      </c>
      <c r="D24" s="108" t="s">
        <v>55</v>
      </c>
      <c r="E24" s="108" t="s">
        <v>11</v>
      </c>
      <c r="F24" s="108" t="s">
        <v>16</v>
      </c>
      <c r="G24" s="108" t="s">
        <v>63</v>
      </c>
      <c r="H24" s="108" t="s">
        <v>6</v>
      </c>
      <c r="I24" s="108" t="s">
        <v>194</v>
      </c>
      <c r="J24" s="108" t="s">
        <v>61</v>
      </c>
      <c r="K24" s="67">
        <v>0</v>
      </c>
      <c r="L24" s="72">
        <v>0</v>
      </c>
      <c r="M24" s="59">
        <v>0</v>
      </c>
      <c r="N24" s="59">
        <v>0</v>
      </c>
    </row>
    <row r="25" spans="1:14" ht="23.25" customHeight="1">
      <c r="A25" s="33">
        <v>4</v>
      </c>
      <c r="B25" s="126" t="s">
        <v>144</v>
      </c>
      <c r="C25" s="107" t="s">
        <v>60</v>
      </c>
      <c r="D25" s="107" t="s">
        <v>55</v>
      </c>
      <c r="E25" s="107" t="s">
        <v>68</v>
      </c>
      <c r="F25" s="107" t="s">
        <v>56</v>
      </c>
      <c r="G25" s="107" t="s">
        <v>54</v>
      </c>
      <c r="H25" s="107" t="s">
        <v>56</v>
      </c>
      <c r="I25" s="107" t="s">
        <v>57</v>
      </c>
      <c r="J25" s="107" t="s">
        <v>54</v>
      </c>
      <c r="K25" s="67">
        <f>K26+K27+K28</f>
        <v>3755</v>
      </c>
      <c r="L25" s="62"/>
      <c r="M25" s="48">
        <f>M26+M27+M28</f>
        <v>3855</v>
      </c>
      <c r="N25" s="48">
        <f>N26+N27+N28</f>
        <v>3955</v>
      </c>
    </row>
    <row r="26" spans="1:14" ht="56.25" customHeight="1">
      <c r="A26" s="31" t="s">
        <v>127</v>
      </c>
      <c r="B26" s="127" t="s">
        <v>156</v>
      </c>
      <c r="C26" s="110" t="s">
        <v>60</v>
      </c>
      <c r="D26" s="110" t="s">
        <v>55</v>
      </c>
      <c r="E26" s="110" t="s">
        <v>68</v>
      </c>
      <c r="F26" s="110" t="s">
        <v>6</v>
      </c>
      <c r="G26" s="110" t="s">
        <v>65</v>
      </c>
      <c r="H26" s="110" t="s">
        <v>14</v>
      </c>
      <c r="I26" s="110" t="s">
        <v>193</v>
      </c>
      <c r="J26" s="110" t="s">
        <v>61</v>
      </c>
      <c r="K26" s="67">
        <v>177</v>
      </c>
      <c r="L26" s="62"/>
      <c r="M26" s="59">
        <v>230</v>
      </c>
      <c r="N26" s="59">
        <v>275</v>
      </c>
    </row>
    <row r="27" spans="1:14" ht="57" customHeight="1">
      <c r="A27" s="31" t="s">
        <v>224</v>
      </c>
      <c r="B27" s="127" t="s">
        <v>156</v>
      </c>
      <c r="C27" s="110" t="s">
        <v>60</v>
      </c>
      <c r="D27" s="110" t="s">
        <v>55</v>
      </c>
      <c r="E27" s="110" t="s">
        <v>68</v>
      </c>
      <c r="F27" s="110" t="s">
        <v>6</v>
      </c>
      <c r="G27" s="110" t="s">
        <v>65</v>
      </c>
      <c r="H27" s="110" t="s">
        <v>14</v>
      </c>
      <c r="I27" s="110" t="s">
        <v>194</v>
      </c>
      <c r="J27" s="110" t="s">
        <v>61</v>
      </c>
      <c r="K27" s="67">
        <v>8</v>
      </c>
      <c r="L27" s="62"/>
      <c r="M27" s="59">
        <v>0</v>
      </c>
      <c r="N27" s="59">
        <v>0</v>
      </c>
    </row>
    <row r="28" spans="1:14" ht="26.25" customHeight="1">
      <c r="A28" s="24" t="s">
        <v>225</v>
      </c>
      <c r="B28" s="128" t="s">
        <v>71</v>
      </c>
      <c r="C28" s="109" t="s">
        <v>60</v>
      </c>
      <c r="D28" s="109" t="s">
        <v>55</v>
      </c>
      <c r="E28" s="109" t="s">
        <v>68</v>
      </c>
      <c r="F28" s="109" t="s">
        <v>68</v>
      </c>
      <c r="G28" s="109" t="s">
        <v>54</v>
      </c>
      <c r="H28" s="109" t="s">
        <v>56</v>
      </c>
      <c r="I28" s="109" t="s">
        <v>57</v>
      </c>
      <c r="J28" s="109" t="s">
        <v>54</v>
      </c>
      <c r="K28" s="67">
        <f>K29+K30+K31+K32</f>
        <v>3570</v>
      </c>
      <c r="L28" s="62"/>
      <c r="M28" s="49">
        <f>SUM(M29:M32)</f>
        <v>3625</v>
      </c>
      <c r="N28" s="49">
        <f>SUM(N29:N32)</f>
        <v>3680</v>
      </c>
    </row>
    <row r="29" spans="1:14" ht="45.75" customHeight="1">
      <c r="A29" s="31" t="s">
        <v>237</v>
      </c>
      <c r="B29" s="127" t="s">
        <v>146</v>
      </c>
      <c r="C29" s="110" t="s">
        <v>60</v>
      </c>
      <c r="D29" s="110" t="s">
        <v>55</v>
      </c>
      <c r="E29" s="110" t="s">
        <v>68</v>
      </c>
      <c r="F29" s="110" t="s">
        <v>68</v>
      </c>
      <c r="G29" s="110" t="s">
        <v>250</v>
      </c>
      <c r="H29" s="110" t="s">
        <v>14</v>
      </c>
      <c r="I29" s="110" t="s">
        <v>193</v>
      </c>
      <c r="J29" s="110" t="s">
        <v>61</v>
      </c>
      <c r="K29" s="67">
        <v>2271</v>
      </c>
      <c r="L29" s="62"/>
      <c r="M29" s="59">
        <v>2320</v>
      </c>
      <c r="N29" s="59">
        <v>2355</v>
      </c>
    </row>
    <row r="30" spans="1:14" ht="45.75" customHeight="1">
      <c r="A30" s="31" t="s">
        <v>226</v>
      </c>
      <c r="B30" s="127" t="s">
        <v>146</v>
      </c>
      <c r="C30" s="110" t="s">
        <v>60</v>
      </c>
      <c r="D30" s="110" t="s">
        <v>55</v>
      </c>
      <c r="E30" s="110" t="s">
        <v>68</v>
      </c>
      <c r="F30" s="110" t="s">
        <v>68</v>
      </c>
      <c r="G30" s="110" t="s">
        <v>143</v>
      </c>
      <c r="H30" s="110" t="s">
        <v>14</v>
      </c>
      <c r="I30" s="110" t="s">
        <v>194</v>
      </c>
      <c r="J30" s="110" t="s">
        <v>61</v>
      </c>
      <c r="K30" s="67">
        <v>14</v>
      </c>
      <c r="L30" s="62"/>
      <c r="M30" s="59">
        <v>0</v>
      </c>
      <c r="N30" s="59">
        <v>0</v>
      </c>
    </row>
    <row r="31" spans="1:14" ht="45.75" customHeight="1">
      <c r="A31" s="31" t="s">
        <v>227</v>
      </c>
      <c r="B31" s="127" t="s">
        <v>147</v>
      </c>
      <c r="C31" s="111" t="s">
        <v>60</v>
      </c>
      <c r="D31" s="111" t="s">
        <v>55</v>
      </c>
      <c r="E31" s="111" t="s">
        <v>68</v>
      </c>
      <c r="F31" s="111" t="s">
        <v>68</v>
      </c>
      <c r="G31" s="112" t="s">
        <v>251</v>
      </c>
      <c r="H31" s="111" t="s">
        <v>14</v>
      </c>
      <c r="I31" s="112">
        <v>1000</v>
      </c>
      <c r="J31" s="111" t="s">
        <v>61</v>
      </c>
      <c r="K31" s="67">
        <v>1278</v>
      </c>
      <c r="L31" s="62"/>
      <c r="M31" s="59">
        <v>1305</v>
      </c>
      <c r="N31" s="59">
        <v>1325</v>
      </c>
    </row>
    <row r="32" spans="1:14" ht="45.75" customHeight="1">
      <c r="A32" s="31" t="s">
        <v>228</v>
      </c>
      <c r="B32" s="127" t="s">
        <v>147</v>
      </c>
      <c r="C32" s="111" t="s">
        <v>60</v>
      </c>
      <c r="D32" s="111" t="s">
        <v>55</v>
      </c>
      <c r="E32" s="111" t="s">
        <v>68</v>
      </c>
      <c r="F32" s="111" t="s">
        <v>68</v>
      </c>
      <c r="G32" s="112" t="s">
        <v>148</v>
      </c>
      <c r="H32" s="111" t="s">
        <v>14</v>
      </c>
      <c r="I32" s="112" t="s">
        <v>194</v>
      </c>
      <c r="J32" s="111" t="s">
        <v>61</v>
      </c>
      <c r="K32" s="67">
        <v>7</v>
      </c>
      <c r="L32" s="62"/>
      <c r="M32" s="59"/>
      <c r="N32" s="59"/>
    </row>
    <row r="33" spans="1:14" ht="66.75" customHeight="1">
      <c r="A33" s="79">
        <v>5</v>
      </c>
      <c r="B33" s="129" t="s">
        <v>153</v>
      </c>
      <c r="C33" s="113" t="s">
        <v>25</v>
      </c>
      <c r="D33" s="113" t="s">
        <v>55</v>
      </c>
      <c r="E33" s="114" t="s">
        <v>10</v>
      </c>
      <c r="F33" s="114" t="s">
        <v>13</v>
      </c>
      <c r="G33" s="114" t="s">
        <v>95</v>
      </c>
      <c r="H33" s="115">
        <v>10</v>
      </c>
      <c r="I33" s="114" t="s">
        <v>57</v>
      </c>
      <c r="J33" s="114" t="s">
        <v>74</v>
      </c>
      <c r="K33" s="67">
        <v>142</v>
      </c>
      <c r="L33" s="72"/>
      <c r="M33" s="59">
        <v>142</v>
      </c>
      <c r="N33" s="59">
        <v>142</v>
      </c>
    </row>
    <row r="34" spans="1:14" ht="51" customHeight="1">
      <c r="A34" s="79">
        <v>6</v>
      </c>
      <c r="B34" s="130" t="s">
        <v>157</v>
      </c>
      <c r="C34" s="114" t="s">
        <v>25</v>
      </c>
      <c r="D34" s="114" t="s">
        <v>55</v>
      </c>
      <c r="E34" s="114">
        <v>16</v>
      </c>
      <c r="F34" s="114">
        <v>51</v>
      </c>
      <c r="G34" s="114" t="s">
        <v>99</v>
      </c>
      <c r="H34" s="114" t="s">
        <v>12</v>
      </c>
      <c r="I34" s="114" t="s">
        <v>57</v>
      </c>
      <c r="J34" s="114" t="s">
        <v>106</v>
      </c>
      <c r="K34" s="67">
        <v>10</v>
      </c>
      <c r="L34" s="73"/>
      <c r="M34" s="59">
        <v>10</v>
      </c>
      <c r="N34" s="59">
        <v>10</v>
      </c>
    </row>
    <row r="35" spans="1:14" ht="51" customHeight="1">
      <c r="A35" s="79">
        <v>7</v>
      </c>
      <c r="B35" s="130" t="s">
        <v>299</v>
      </c>
      <c r="C35" s="114" t="s">
        <v>25</v>
      </c>
      <c r="D35" s="114" t="s">
        <v>55</v>
      </c>
      <c r="E35" s="114">
        <v>16</v>
      </c>
      <c r="F35" s="114" t="s">
        <v>297</v>
      </c>
      <c r="G35" s="174" t="s">
        <v>298</v>
      </c>
      <c r="H35" s="114" t="s">
        <v>14</v>
      </c>
      <c r="I35" s="114" t="s">
        <v>57</v>
      </c>
      <c r="J35" s="114" t="s">
        <v>106</v>
      </c>
      <c r="K35" s="67">
        <v>2.4</v>
      </c>
      <c r="L35" s="73"/>
      <c r="M35" s="59"/>
      <c r="N35" s="59"/>
    </row>
    <row r="36" spans="1:14" ht="32.25" customHeight="1">
      <c r="A36" s="158" t="s">
        <v>76</v>
      </c>
      <c r="B36" s="159" t="s">
        <v>77</v>
      </c>
      <c r="C36" s="160" t="s">
        <v>25</v>
      </c>
      <c r="D36" s="160" t="s">
        <v>78</v>
      </c>
      <c r="E36" s="160" t="s">
        <v>56</v>
      </c>
      <c r="F36" s="160" t="s">
        <v>56</v>
      </c>
      <c r="G36" s="160" t="s">
        <v>54</v>
      </c>
      <c r="H36" s="160" t="s">
        <v>56</v>
      </c>
      <c r="I36" s="160" t="s">
        <v>57</v>
      </c>
      <c r="J36" s="160" t="s">
        <v>54</v>
      </c>
      <c r="K36" s="161">
        <f>K37+K38+K39+K40+K42+K43+K41</f>
        <v>3173.6</v>
      </c>
      <c r="L36" s="72"/>
      <c r="M36" s="50">
        <f>M37+M38+M39+M42+M40</f>
        <v>402</v>
      </c>
      <c r="N36" s="50">
        <f>N37+N38+N39+N42+N40</f>
        <v>398</v>
      </c>
    </row>
    <row r="37" spans="1:14" ht="33.75" customHeight="1">
      <c r="A37" s="44" t="s">
        <v>58</v>
      </c>
      <c r="B37" s="131" t="s">
        <v>150</v>
      </c>
      <c r="C37" s="116" t="s">
        <v>25</v>
      </c>
      <c r="D37" s="116" t="s">
        <v>78</v>
      </c>
      <c r="E37" s="116" t="s">
        <v>12</v>
      </c>
      <c r="F37" s="116" t="s">
        <v>229</v>
      </c>
      <c r="G37" s="116" t="s">
        <v>73</v>
      </c>
      <c r="H37" s="116" t="s">
        <v>14</v>
      </c>
      <c r="I37" s="116" t="s">
        <v>57</v>
      </c>
      <c r="J37" s="116" t="s">
        <v>79</v>
      </c>
      <c r="K37" s="67">
        <v>446</v>
      </c>
      <c r="L37" s="72"/>
      <c r="M37" s="59">
        <v>195</v>
      </c>
      <c r="N37" s="59">
        <v>184</v>
      </c>
    </row>
    <row r="38" spans="1:14" ht="45.75" customHeight="1">
      <c r="A38" s="44" t="s">
        <v>66</v>
      </c>
      <c r="B38" s="131" t="s">
        <v>151</v>
      </c>
      <c r="C38" s="116" t="s">
        <v>25</v>
      </c>
      <c r="D38" s="116" t="s">
        <v>78</v>
      </c>
      <c r="E38" s="116" t="s">
        <v>12</v>
      </c>
      <c r="F38" s="116" t="s">
        <v>231</v>
      </c>
      <c r="G38" s="116" t="s">
        <v>232</v>
      </c>
      <c r="H38" s="116" t="s">
        <v>14</v>
      </c>
      <c r="I38" s="116" t="s">
        <v>57</v>
      </c>
      <c r="J38" s="116" t="s">
        <v>79</v>
      </c>
      <c r="K38" s="67">
        <v>203</v>
      </c>
      <c r="L38" s="74"/>
      <c r="M38" s="59">
        <v>205</v>
      </c>
      <c r="N38" s="59">
        <v>212</v>
      </c>
    </row>
    <row r="39" spans="1:14" ht="48" customHeight="1">
      <c r="A39" s="29" t="s">
        <v>67</v>
      </c>
      <c r="B39" s="131" t="s">
        <v>152</v>
      </c>
      <c r="C39" s="105" t="s">
        <v>25</v>
      </c>
      <c r="D39" s="105" t="s">
        <v>78</v>
      </c>
      <c r="E39" s="105" t="s">
        <v>12</v>
      </c>
      <c r="F39" s="105" t="s">
        <v>230</v>
      </c>
      <c r="G39" s="105" t="s">
        <v>80</v>
      </c>
      <c r="H39" s="105" t="s">
        <v>14</v>
      </c>
      <c r="I39" s="105" t="s">
        <v>57</v>
      </c>
      <c r="J39" s="105" t="s">
        <v>79</v>
      </c>
      <c r="K39" s="67">
        <v>2</v>
      </c>
      <c r="L39" s="72"/>
      <c r="M39" s="59">
        <v>2</v>
      </c>
      <c r="N39" s="59">
        <v>2</v>
      </c>
    </row>
    <row r="40" spans="1:14" ht="51.75" customHeight="1">
      <c r="A40" s="32">
        <v>4</v>
      </c>
      <c r="B40" s="131" t="s">
        <v>222</v>
      </c>
      <c r="C40" s="116" t="s">
        <v>25</v>
      </c>
      <c r="D40" s="116" t="s">
        <v>78</v>
      </c>
      <c r="E40" s="116" t="s">
        <v>12</v>
      </c>
      <c r="F40" s="116" t="s">
        <v>213</v>
      </c>
      <c r="G40" s="116" t="s">
        <v>214</v>
      </c>
      <c r="H40" s="116" t="s">
        <v>14</v>
      </c>
      <c r="I40" s="116" t="s">
        <v>57</v>
      </c>
      <c r="J40" s="116" t="s">
        <v>79</v>
      </c>
      <c r="K40" s="67">
        <v>1644.1</v>
      </c>
      <c r="L40" s="74"/>
      <c r="M40" s="59"/>
      <c r="N40" s="59"/>
    </row>
    <row r="41" spans="1:14" ht="34.5" customHeight="1">
      <c r="A41" s="32">
        <v>5</v>
      </c>
      <c r="B41" s="132" t="s">
        <v>284</v>
      </c>
      <c r="C41" s="116" t="s">
        <v>25</v>
      </c>
      <c r="D41" s="116" t="s">
        <v>78</v>
      </c>
      <c r="E41" s="116" t="s">
        <v>12</v>
      </c>
      <c r="F41" s="116" t="s">
        <v>283</v>
      </c>
      <c r="G41" s="116" t="s">
        <v>149</v>
      </c>
      <c r="H41" s="116" t="s">
        <v>14</v>
      </c>
      <c r="I41" s="116" t="s">
        <v>57</v>
      </c>
      <c r="J41" s="116" t="s">
        <v>79</v>
      </c>
      <c r="K41" s="67">
        <v>690.23</v>
      </c>
      <c r="L41" s="74"/>
      <c r="M41" s="59"/>
      <c r="N41" s="59"/>
    </row>
    <row r="42" spans="1:14" ht="34.5" customHeight="1">
      <c r="A42" s="32">
        <v>6</v>
      </c>
      <c r="B42" s="132" t="s">
        <v>285</v>
      </c>
      <c r="C42" s="116" t="s">
        <v>25</v>
      </c>
      <c r="D42" s="116" t="s">
        <v>78</v>
      </c>
      <c r="E42" s="116" t="s">
        <v>12</v>
      </c>
      <c r="F42" s="116" t="s">
        <v>283</v>
      </c>
      <c r="G42" s="116" t="s">
        <v>149</v>
      </c>
      <c r="H42" s="116" t="s">
        <v>14</v>
      </c>
      <c r="I42" s="116" t="s">
        <v>57</v>
      </c>
      <c r="J42" s="116" t="s">
        <v>79</v>
      </c>
      <c r="K42" s="67">
        <v>88.27</v>
      </c>
      <c r="L42" s="74"/>
      <c r="M42" s="59"/>
      <c r="N42" s="59"/>
    </row>
    <row r="43" spans="1:14" ht="34.5" customHeight="1">
      <c r="A43" s="32">
        <v>7</v>
      </c>
      <c r="B43" s="133" t="s">
        <v>233</v>
      </c>
      <c r="C43" s="116" t="s">
        <v>25</v>
      </c>
      <c r="D43" s="116" t="s">
        <v>78</v>
      </c>
      <c r="E43" s="116" t="s">
        <v>190</v>
      </c>
      <c r="F43" s="116" t="s">
        <v>11</v>
      </c>
      <c r="G43" s="116" t="s">
        <v>65</v>
      </c>
      <c r="H43" s="116" t="s">
        <v>14</v>
      </c>
      <c r="I43" s="116" t="s">
        <v>57</v>
      </c>
      <c r="J43" s="116" t="s">
        <v>234</v>
      </c>
      <c r="K43" s="67">
        <v>100</v>
      </c>
      <c r="L43" s="74"/>
      <c r="M43" s="59"/>
      <c r="N43" s="59"/>
    </row>
    <row r="44" spans="1:14" ht="12.75" customHeight="1">
      <c r="A44" s="35"/>
      <c r="B44" s="134" t="s">
        <v>81</v>
      </c>
      <c r="C44" s="117"/>
      <c r="D44" s="117"/>
      <c r="E44" s="117"/>
      <c r="F44" s="117"/>
      <c r="G44" s="117"/>
      <c r="H44" s="117"/>
      <c r="I44" s="117"/>
      <c r="J44" s="117"/>
      <c r="K44" s="95">
        <f>K6+K36</f>
        <v>15976.6</v>
      </c>
      <c r="L44" s="75"/>
      <c r="M44" s="51">
        <f>M6+M36</f>
        <v>6917</v>
      </c>
      <c r="N44" s="51">
        <f>N6+N36</f>
        <v>7028</v>
      </c>
    </row>
  </sheetData>
  <sheetProtection/>
  <mergeCells count="5">
    <mergeCell ref="A3:A4"/>
    <mergeCell ref="B3:B4"/>
    <mergeCell ref="C3:J3"/>
    <mergeCell ref="A2:N2"/>
    <mergeCell ref="C1:N1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H1" sqref="H1:K1"/>
    </sheetView>
  </sheetViews>
  <sheetFormatPr defaultColWidth="8.875" defaultRowHeight="12.75"/>
  <cols>
    <col min="1" max="1" width="3.125" style="5" customWidth="1"/>
    <col min="2" max="2" width="42.125" style="6" customWidth="1"/>
    <col min="3" max="3" width="4.00390625" style="6" customWidth="1"/>
    <col min="4" max="4" width="3.125" style="6" customWidth="1"/>
    <col min="5" max="5" width="3.875" style="6" customWidth="1"/>
    <col min="6" max="6" width="14.25390625" style="6" customWidth="1"/>
    <col min="7" max="7" width="4.375" style="6" customWidth="1"/>
    <col min="8" max="8" width="9.00390625" style="98" customWidth="1"/>
    <col min="9" max="9" width="9.625" style="1" customWidth="1"/>
    <col min="10" max="10" width="8.75390625" style="1" customWidth="1"/>
    <col min="11" max="11" width="2.125" style="1" customWidth="1"/>
    <col min="12" max="16384" width="8.875" style="1" customWidth="1"/>
  </cols>
  <sheetData>
    <row r="1" spans="2:11" ht="132.75" customHeight="1">
      <c r="B1" s="23"/>
      <c r="C1" s="61"/>
      <c r="D1" s="61"/>
      <c r="E1" s="61"/>
      <c r="F1" s="61"/>
      <c r="G1" s="61"/>
      <c r="H1" s="220" t="s">
        <v>357</v>
      </c>
      <c r="I1" s="221"/>
      <c r="J1" s="221"/>
      <c r="K1" s="221"/>
    </row>
    <row r="2" spans="1:8" ht="14.25" customHeight="1">
      <c r="A2" s="224" t="s">
        <v>235</v>
      </c>
      <c r="B2" s="225"/>
      <c r="C2" s="225"/>
      <c r="D2" s="225"/>
      <c r="E2" s="225"/>
      <c r="F2" s="225"/>
      <c r="G2" s="225"/>
      <c r="H2" s="104"/>
    </row>
    <row r="3" spans="1:8" ht="14.25" customHeight="1">
      <c r="A3" s="224" t="s">
        <v>236</v>
      </c>
      <c r="B3" s="225"/>
      <c r="C3" s="225"/>
      <c r="D3" s="225"/>
      <c r="E3" s="225"/>
      <c r="F3" s="225"/>
      <c r="G3" s="225"/>
      <c r="H3" s="97"/>
    </row>
    <row r="4" ht="9.75" customHeight="1">
      <c r="J4" s="1" t="s">
        <v>238</v>
      </c>
    </row>
    <row r="5" spans="1:10" ht="45.75" customHeight="1">
      <c r="A5" s="8" t="s">
        <v>23</v>
      </c>
      <c r="B5" s="9" t="s">
        <v>15</v>
      </c>
      <c r="C5" s="9" t="s">
        <v>94</v>
      </c>
      <c r="D5" s="137" t="s">
        <v>2</v>
      </c>
      <c r="E5" s="137" t="s">
        <v>3</v>
      </c>
      <c r="F5" s="138" t="s">
        <v>4</v>
      </c>
      <c r="G5" s="138" t="s">
        <v>0</v>
      </c>
      <c r="H5" s="36" t="s">
        <v>210</v>
      </c>
      <c r="I5" s="36" t="s">
        <v>211</v>
      </c>
      <c r="J5" s="36" t="s">
        <v>256</v>
      </c>
    </row>
    <row r="6" spans="1:10" ht="19.5" customHeight="1">
      <c r="A6" s="2"/>
      <c r="B6" s="55" t="s">
        <v>24</v>
      </c>
      <c r="C6" s="169" t="s">
        <v>25</v>
      </c>
      <c r="D6" s="19"/>
      <c r="E6" s="19"/>
      <c r="F6" s="21"/>
      <c r="G6" s="21"/>
      <c r="H6" s="99">
        <f>H7+H43+H50+H57+H62+H71+H74+H79+H82</f>
        <v>16346.599999999999</v>
      </c>
      <c r="I6" s="99">
        <f>I7+I43+I50+I57+I62+I71+I74+I79+I82</f>
        <v>6907</v>
      </c>
      <c r="J6" s="99">
        <f>J7+J43+J50+J57+J62+J71+J74+J79+J82</f>
        <v>6928</v>
      </c>
    </row>
    <row r="7" spans="1:10" ht="18.75" customHeight="1">
      <c r="A7" s="83">
        <v>1</v>
      </c>
      <c r="B7" s="84" t="s">
        <v>5</v>
      </c>
      <c r="C7" s="170" t="s">
        <v>25</v>
      </c>
      <c r="D7" s="85" t="s">
        <v>6</v>
      </c>
      <c r="E7" s="85"/>
      <c r="F7" s="86"/>
      <c r="G7" s="87"/>
      <c r="H7" s="100">
        <f>H8+H14+H16+H27+H33+H31+H35</f>
        <v>6384.15</v>
      </c>
      <c r="I7" s="100">
        <f>I8+I14+I16+I27+I33+I31+I35</f>
        <v>3198</v>
      </c>
      <c r="J7" s="100">
        <f>J8+J14+J16+J27+J33+J31+J35</f>
        <v>3203</v>
      </c>
    </row>
    <row r="8" spans="1:10" ht="35.25" customHeight="1">
      <c r="A8" s="3" t="s">
        <v>38</v>
      </c>
      <c r="B8" s="167" t="s">
        <v>273</v>
      </c>
      <c r="C8" s="169" t="s">
        <v>25</v>
      </c>
      <c r="D8" s="176" t="s">
        <v>6</v>
      </c>
      <c r="E8" s="176" t="s">
        <v>12</v>
      </c>
      <c r="F8" s="81"/>
      <c r="G8" s="80"/>
      <c r="H8" s="101">
        <f>H11+H13+H12</f>
        <v>1111.4</v>
      </c>
      <c r="I8" s="165">
        <f>I11+I13</f>
        <v>901</v>
      </c>
      <c r="J8" s="165">
        <f>J11+J13</f>
        <v>901</v>
      </c>
    </row>
    <row r="9" spans="1:10" ht="38.25" customHeight="1">
      <c r="A9" s="2"/>
      <c r="B9" s="55" t="s">
        <v>19</v>
      </c>
      <c r="C9" s="171" t="s">
        <v>25</v>
      </c>
      <c r="D9" s="19" t="s">
        <v>6</v>
      </c>
      <c r="E9" s="19" t="s">
        <v>12</v>
      </c>
      <c r="F9" s="20" t="s">
        <v>166</v>
      </c>
      <c r="G9" s="21"/>
      <c r="H9" s="102">
        <f>H10</f>
        <v>1111.4</v>
      </c>
      <c r="I9" s="53">
        <f>I10</f>
        <v>901</v>
      </c>
      <c r="J9" s="53">
        <f>J10</f>
        <v>901</v>
      </c>
    </row>
    <row r="10" spans="1:10" ht="16.5" customHeight="1">
      <c r="A10" s="2"/>
      <c r="B10" s="55" t="s">
        <v>20</v>
      </c>
      <c r="C10" s="169" t="s">
        <v>25</v>
      </c>
      <c r="D10" s="19" t="s">
        <v>6</v>
      </c>
      <c r="E10" s="19" t="s">
        <v>12</v>
      </c>
      <c r="F10" s="20" t="s">
        <v>165</v>
      </c>
      <c r="G10" s="21"/>
      <c r="H10" s="102">
        <f>H11+H13+H12</f>
        <v>1111.4</v>
      </c>
      <c r="I10" s="53">
        <f>I11+I13</f>
        <v>901</v>
      </c>
      <c r="J10" s="53">
        <f>J11+J13</f>
        <v>901</v>
      </c>
    </row>
    <row r="11" spans="1:10" ht="27.75" customHeight="1">
      <c r="A11" s="2"/>
      <c r="B11" s="55" t="s">
        <v>258</v>
      </c>
      <c r="C11" s="171" t="s">
        <v>25</v>
      </c>
      <c r="D11" s="19" t="s">
        <v>6</v>
      </c>
      <c r="E11" s="19" t="s">
        <v>12</v>
      </c>
      <c r="F11" s="20" t="s">
        <v>167</v>
      </c>
      <c r="G11" s="21" t="s">
        <v>26</v>
      </c>
      <c r="H11" s="102">
        <v>829</v>
      </c>
      <c r="I11" s="164">
        <v>692</v>
      </c>
      <c r="J11" s="164">
        <v>692</v>
      </c>
    </row>
    <row r="12" spans="1:10" ht="27.75" customHeight="1">
      <c r="A12" s="2"/>
      <c r="B12" s="55" t="s">
        <v>258</v>
      </c>
      <c r="C12" s="171" t="s">
        <v>25</v>
      </c>
      <c r="D12" s="19" t="s">
        <v>6</v>
      </c>
      <c r="E12" s="19" t="s">
        <v>12</v>
      </c>
      <c r="F12" s="20" t="s">
        <v>286</v>
      </c>
      <c r="G12" s="21" t="s">
        <v>26</v>
      </c>
      <c r="H12" s="102">
        <v>32.4</v>
      </c>
      <c r="I12" s="164"/>
      <c r="J12" s="164"/>
    </row>
    <row r="13" spans="1:10" ht="35.25" customHeight="1">
      <c r="A13" s="2"/>
      <c r="B13" s="55" t="s">
        <v>259</v>
      </c>
      <c r="C13" s="171" t="s">
        <v>25</v>
      </c>
      <c r="D13" s="19" t="s">
        <v>6</v>
      </c>
      <c r="E13" s="19" t="s">
        <v>12</v>
      </c>
      <c r="F13" s="20" t="s">
        <v>167</v>
      </c>
      <c r="G13" s="21" t="s">
        <v>181</v>
      </c>
      <c r="H13" s="102">
        <v>250</v>
      </c>
      <c r="I13" s="164">
        <v>209</v>
      </c>
      <c r="J13" s="164">
        <v>209</v>
      </c>
    </row>
    <row r="14" spans="1:10" ht="48" customHeight="1">
      <c r="A14" s="2" t="s">
        <v>64</v>
      </c>
      <c r="B14" s="167" t="s">
        <v>277</v>
      </c>
      <c r="C14" s="171" t="s">
        <v>25</v>
      </c>
      <c r="D14" s="177" t="s">
        <v>6</v>
      </c>
      <c r="E14" s="177" t="s">
        <v>16</v>
      </c>
      <c r="F14" s="20" t="s">
        <v>166</v>
      </c>
      <c r="G14" s="21"/>
      <c r="H14" s="102">
        <v>10</v>
      </c>
      <c r="I14" s="164">
        <v>10</v>
      </c>
      <c r="J14" s="164">
        <v>10</v>
      </c>
    </row>
    <row r="15" spans="1:10" ht="27" customHeight="1">
      <c r="A15" s="2"/>
      <c r="B15" s="55" t="s">
        <v>278</v>
      </c>
      <c r="C15" s="171" t="s">
        <v>25</v>
      </c>
      <c r="D15" s="19" t="s">
        <v>6</v>
      </c>
      <c r="E15" s="19" t="s">
        <v>16</v>
      </c>
      <c r="F15" s="20" t="s">
        <v>281</v>
      </c>
      <c r="G15" s="21" t="s">
        <v>279</v>
      </c>
      <c r="H15" s="102">
        <v>10</v>
      </c>
      <c r="I15" s="164">
        <v>10</v>
      </c>
      <c r="J15" s="164">
        <v>10</v>
      </c>
    </row>
    <row r="16" spans="1:10" ht="51" customHeight="1">
      <c r="A16" s="3" t="s">
        <v>199</v>
      </c>
      <c r="B16" s="167" t="s">
        <v>274</v>
      </c>
      <c r="C16" s="169" t="s">
        <v>25</v>
      </c>
      <c r="D16" s="176" t="s">
        <v>6</v>
      </c>
      <c r="E16" s="176" t="s">
        <v>7</v>
      </c>
      <c r="F16" s="81"/>
      <c r="G16" s="80"/>
      <c r="H16" s="101">
        <f>H17+H25</f>
        <v>3601</v>
      </c>
      <c r="I16" s="165">
        <f>I17+I25</f>
        <v>1825</v>
      </c>
      <c r="J16" s="165">
        <f>J17+J25</f>
        <v>1830</v>
      </c>
    </row>
    <row r="17" spans="1:10" ht="34.5" customHeight="1">
      <c r="A17" s="2"/>
      <c r="B17" s="55" t="s">
        <v>19</v>
      </c>
      <c r="C17" s="171" t="s">
        <v>25</v>
      </c>
      <c r="D17" s="19" t="s">
        <v>6</v>
      </c>
      <c r="E17" s="19" t="s">
        <v>7</v>
      </c>
      <c r="F17" s="20" t="s">
        <v>166</v>
      </c>
      <c r="G17" s="21"/>
      <c r="H17" s="102">
        <f>H19+H20+H23+H22+H24+H21+H18</f>
        <v>3599</v>
      </c>
      <c r="I17" s="164">
        <f>I19+I20+I23+I22+I24+I21+I18</f>
        <v>1823</v>
      </c>
      <c r="J17" s="164">
        <f>J19+J20+J23+J22+J24+J21+J18</f>
        <v>1828</v>
      </c>
    </row>
    <row r="18" spans="1:10" ht="21.75" customHeight="1">
      <c r="A18" s="2"/>
      <c r="B18" s="55" t="s">
        <v>258</v>
      </c>
      <c r="C18" s="169" t="s">
        <v>25</v>
      </c>
      <c r="D18" s="19" t="s">
        <v>6</v>
      </c>
      <c r="E18" s="19" t="s">
        <v>7</v>
      </c>
      <c r="F18" s="20" t="s">
        <v>169</v>
      </c>
      <c r="G18" s="21" t="s">
        <v>26</v>
      </c>
      <c r="H18" s="102">
        <v>1305.12</v>
      </c>
      <c r="I18" s="164">
        <v>1258</v>
      </c>
      <c r="J18" s="164">
        <v>1258</v>
      </c>
    </row>
    <row r="19" spans="1:10" ht="21.75" customHeight="1">
      <c r="A19" s="2"/>
      <c r="B19" s="55" t="s">
        <v>258</v>
      </c>
      <c r="C19" s="169" t="s">
        <v>25</v>
      </c>
      <c r="D19" s="19" t="s">
        <v>6</v>
      </c>
      <c r="E19" s="19" t="s">
        <v>7</v>
      </c>
      <c r="F19" s="20" t="s">
        <v>287</v>
      </c>
      <c r="G19" s="21" t="s">
        <v>26</v>
      </c>
      <c r="H19" s="102">
        <v>55.88</v>
      </c>
      <c r="I19" s="164"/>
      <c r="J19" s="164"/>
    </row>
    <row r="20" spans="1:10" ht="34.5" customHeight="1">
      <c r="A20" s="2"/>
      <c r="B20" s="55" t="s">
        <v>260</v>
      </c>
      <c r="C20" s="171" t="s">
        <v>25</v>
      </c>
      <c r="D20" s="19" t="s">
        <v>6</v>
      </c>
      <c r="E20" s="19" t="s">
        <v>7</v>
      </c>
      <c r="F20" s="20" t="s">
        <v>170</v>
      </c>
      <c r="G20" s="21" t="s">
        <v>27</v>
      </c>
      <c r="H20" s="102">
        <v>77</v>
      </c>
      <c r="I20" s="164">
        <v>27</v>
      </c>
      <c r="J20" s="164">
        <v>27</v>
      </c>
    </row>
    <row r="21" spans="1:10" ht="34.5" customHeight="1">
      <c r="A21" s="2"/>
      <c r="B21" s="55" t="s">
        <v>260</v>
      </c>
      <c r="C21" s="171" t="s">
        <v>25</v>
      </c>
      <c r="D21" s="19" t="s">
        <v>6</v>
      </c>
      <c r="E21" s="19" t="s">
        <v>7</v>
      </c>
      <c r="F21" s="20" t="s">
        <v>282</v>
      </c>
      <c r="G21" s="21" t="s">
        <v>27</v>
      </c>
      <c r="H21" s="102">
        <v>33</v>
      </c>
      <c r="I21" s="164">
        <v>33</v>
      </c>
      <c r="J21" s="164">
        <v>33</v>
      </c>
    </row>
    <row r="22" spans="1:10" ht="34.5" customHeight="1">
      <c r="A22" s="2"/>
      <c r="B22" s="55" t="s">
        <v>259</v>
      </c>
      <c r="C22" s="171" t="s">
        <v>25</v>
      </c>
      <c r="D22" s="19" t="s">
        <v>6</v>
      </c>
      <c r="E22" s="19" t="s">
        <v>7</v>
      </c>
      <c r="F22" s="20" t="s">
        <v>170</v>
      </c>
      <c r="G22" s="21" t="s">
        <v>181</v>
      </c>
      <c r="H22" s="102">
        <v>394</v>
      </c>
      <c r="I22" s="164">
        <v>376</v>
      </c>
      <c r="J22" s="164">
        <v>376</v>
      </c>
    </row>
    <row r="23" spans="1:10" ht="24.75" customHeight="1">
      <c r="A23" s="2"/>
      <c r="B23" s="55" t="s">
        <v>208</v>
      </c>
      <c r="C23" s="171" t="s">
        <v>25</v>
      </c>
      <c r="D23" s="19" t="s">
        <v>6</v>
      </c>
      <c r="E23" s="19" t="s">
        <v>7</v>
      </c>
      <c r="F23" s="20" t="s">
        <v>171</v>
      </c>
      <c r="G23" s="21" t="s">
        <v>29</v>
      </c>
      <c r="H23" s="102">
        <f>224+1500</f>
        <v>1724</v>
      </c>
      <c r="I23" s="164">
        <v>124</v>
      </c>
      <c r="J23" s="164">
        <v>124</v>
      </c>
    </row>
    <row r="24" spans="1:10" ht="24.75" customHeight="1">
      <c r="A24" s="2"/>
      <c r="B24" s="55" t="s">
        <v>191</v>
      </c>
      <c r="C24" s="171" t="s">
        <v>25</v>
      </c>
      <c r="D24" s="19" t="s">
        <v>6</v>
      </c>
      <c r="E24" s="19" t="s">
        <v>7</v>
      </c>
      <c r="F24" s="20" t="s">
        <v>170</v>
      </c>
      <c r="G24" s="21" t="s">
        <v>192</v>
      </c>
      <c r="H24" s="102">
        <v>10</v>
      </c>
      <c r="I24" s="164">
        <v>5</v>
      </c>
      <c r="J24" s="164">
        <v>10</v>
      </c>
    </row>
    <row r="25" spans="1:10" ht="15" customHeight="1">
      <c r="A25" s="2"/>
      <c r="B25" s="55" t="s">
        <v>154</v>
      </c>
      <c r="C25" s="169" t="s">
        <v>25</v>
      </c>
      <c r="D25" s="19" t="s">
        <v>6</v>
      </c>
      <c r="E25" s="19" t="s">
        <v>7</v>
      </c>
      <c r="F25" s="54" t="s">
        <v>184</v>
      </c>
      <c r="G25" s="21"/>
      <c r="H25" s="102">
        <v>2</v>
      </c>
      <c r="I25" s="53">
        <v>2</v>
      </c>
      <c r="J25" s="53">
        <v>2</v>
      </c>
    </row>
    <row r="26" spans="1:10" ht="24.75" customHeight="1">
      <c r="A26" s="2"/>
      <c r="B26" s="55" t="s">
        <v>32</v>
      </c>
      <c r="C26" s="169" t="s">
        <v>25</v>
      </c>
      <c r="D26" s="19" t="s">
        <v>6</v>
      </c>
      <c r="E26" s="19" t="s">
        <v>7</v>
      </c>
      <c r="F26" s="54" t="s">
        <v>168</v>
      </c>
      <c r="G26" s="21" t="s">
        <v>29</v>
      </c>
      <c r="H26" s="102">
        <v>2</v>
      </c>
      <c r="I26" s="164">
        <v>2</v>
      </c>
      <c r="J26" s="164">
        <v>2</v>
      </c>
    </row>
    <row r="27" spans="1:10" ht="39.75" customHeight="1">
      <c r="A27" s="3" t="s">
        <v>200</v>
      </c>
      <c r="B27" s="167" t="s">
        <v>275</v>
      </c>
      <c r="C27" s="171" t="s">
        <v>25</v>
      </c>
      <c r="D27" s="176" t="s">
        <v>6</v>
      </c>
      <c r="E27" s="176" t="s">
        <v>68</v>
      </c>
      <c r="F27" s="81"/>
      <c r="G27" s="80"/>
      <c r="H27" s="101">
        <f>H29</f>
        <v>128.75</v>
      </c>
      <c r="I27" s="96">
        <f>I28</f>
        <v>50</v>
      </c>
      <c r="J27" s="96">
        <f>J28</f>
        <v>50</v>
      </c>
    </row>
    <row r="28" spans="1:10" ht="25.5" customHeight="1">
      <c r="A28" s="2"/>
      <c r="B28" s="55" t="s">
        <v>136</v>
      </c>
      <c r="C28" s="171" t="s">
        <v>25</v>
      </c>
      <c r="D28" s="19" t="s">
        <v>6</v>
      </c>
      <c r="E28" s="19" t="s">
        <v>68</v>
      </c>
      <c r="F28" s="20" t="s">
        <v>182</v>
      </c>
      <c r="G28" s="21"/>
      <c r="H28" s="102">
        <f>H29</f>
        <v>128.75</v>
      </c>
      <c r="I28" s="164">
        <f>I29</f>
        <v>50</v>
      </c>
      <c r="J28" s="164">
        <f>J29</f>
        <v>50</v>
      </c>
    </row>
    <row r="29" spans="1:10" ht="15" customHeight="1">
      <c r="A29" s="2"/>
      <c r="B29" s="55" t="s">
        <v>276</v>
      </c>
      <c r="C29" s="171" t="s">
        <v>25</v>
      </c>
      <c r="D29" s="19" t="s">
        <v>6</v>
      </c>
      <c r="E29" s="19" t="s">
        <v>68</v>
      </c>
      <c r="F29" s="20" t="s">
        <v>182</v>
      </c>
      <c r="G29" s="21" t="s">
        <v>137</v>
      </c>
      <c r="H29" s="102">
        <v>128.75</v>
      </c>
      <c r="I29" s="164">
        <v>50</v>
      </c>
      <c r="J29" s="164">
        <v>50</v>
      </c>
    </row>
    <row r="30" spans="1:10" ht="15" customHeight="1">
      <c r="A30" s="2" t="s">
        <v>201</v>
      </c>
      <c r="B30" s="55" t="s">
        <v>293</v>
      </c>
      <c r="C30" s="171" t="s">
        <v>25</v>
      </c>
      <c r="D30" s="19" t="s">
        <v>6</v>
      </c>
      <c r="E30" s="19" t="s">
        <v>190</v>
      </c>
      <c r="F30" s="20"/>
      <c r="G30" s="21"/>
      <c r="H30" s="102">
        <f>H31</f>
        <v>450</v>
      </c>
      <c r="I30" s="164"/>
      <c r="J30" s="164"/>
    </row>
    <row r="31" spans="1:10" ht="18" customHeight="1">
      <c r="A31" s="2"/>
      <c r="B31" s="175" t="s">
        <v>294</v>
      </c>
      <c r="C31" s="171" t="s">
        <v>25</v>
      </c>
      <c r="D31" s="176" t="s">
        <v>6</v>
      </c>
      <c r="E31" s="176" t="s">
        <v>190</v>
      </c>
      <c r="F31" s="20" t="s">
        <v>172</v>
      </c>
      <c r="G31" s="21"/>
      <c r="H31" s="102">
        <f>H32</f>
        <v>450</v>
      </c>
      <c r="I31" s="164"/>
      <c r="J31" s="164"/>
    </row>
    <row r="32" spans="1:10" ht="36" customHeight="1">
      <c r="A32" s="2"/>
      <c r="B32" s="173" t="s">
        <v>208</v>
      </c>
      <c r="C32" s="171" t="s">
        <v>25</v>
      </c>
      <c r="D32" s="19" t="s">
        <v>6</v>
      </c>
      <c r="E32" s="19" t="s">
        <v>190</v>
      </c>
      <c r="F32" s="20" t="s">
        <v>172</v>
      </c>
      <c r="G32" s="21" t="s">
        <v>29</v>
      </c>
      <c r="H32" s="102">
        <v>450</v>
      </c>
      <c r="I32" s="164"/>
      <c r="J32" s="164"/>
    </row>
    <row r="33" spans="1:10" ht="20.25" customHeight="1">
      <c r="A33" s="56" t="s">
        <v>202</v>
      </c>
      <c r="B33" s="167" t="s">
        <v>141</v>
      </c>
      <c r="C33" s="171" t="s">
        <v>25</v>
      </c>
      <c r="D33" s="176" t="s">
        <v>6</v>
      </c>
      <c r="E33" s="176" t="s">
        <v>10</v>
      </c>
      <c r="F33" s="81"/>
      <c r="G33" s="80"/>
      <c r="H33" s="101">
        <f>H34</f>
        <v>50</v>
      </c>
      <c r="I33" s="165">
        <f>I34</f>
        <v>50</v>
      </c>
      <c r="J33" s="165">
        <f>J34</f>
        <v>50</v>
      </c>
    </row>
    <row r="34" spans="1:11" ht="20.25" customHeight="1">
      <c r="A34" s="56"/>
      <c r="B34" s="55" t="s">
        <v>263</v>
      </c>
      <c r="C34" s="171" t="s">
        <v>25</v>
      </c>
      <c r="D34" s="19" t="s">
        <v>6</v>
      </c>
      <c r="E34" s="19" t="s">
        <v>10</v>
      </c>
      <c r="F34" s="20" t="s">
        <v>183</v>
      </c>
      <c r="G34" s="21" t="s">
        <v>180</v>
      </c>
      <c r="H34" s="102">
        <v>50</v>
      </c>
      <c r="I34" s="53">
        <v>50</v>
      </c>
      <c r="J34" s="53">
        <v>50</v>
      </c>
      <c r="K34" s="135"/>
    </row>
    <row r="35" spans="1:11" ht="28.5" customHeight="1">
      <c r="A35" s="56" t="s">
        <v>203</v>
      </c>
      <c r="B35" s="167" t="s">
        <v>154</v>
      </c>
      <c r="C35" s="171" t="s">
        <v>25</v>
      </c>
      <c r="D35" s="176" t="s">
        <v>6</v>
      </c>
      <c r="E35" s="176" t="s">
        <v>155</v>
      </c>
      <c r="F35" s="81"/>
      <c r="G35" s="80"/>
      <c r="H35" s="101">
        <f>H36+H37+H38</f>
        <v>1033</v>
      </c>
      <c r="I35" s="165">
        <f>I36+I37+I38</f>
        <v>362</v>
      </c>
      <c r="J35" s="165">
        <f>J36+J37+J38</f>
        <v>362</v>
      </c>
      <c r="K35" s="136"/>
    </row>
    <row r="36" spans="1:11" ht="27" customHeight="1">
      <c r="A36" s="56"/>
      <c r="B36" s="55" t="s">
        <v>261</v>
      </c>
      <c r="C36" s="171" t="s">
        <v>25</v>
      </c>
      <c r="D36" s="19" t="s">
        <v>6</v>
      </c>
      <c r="E36" s="19" t="s">
        <v>155</v>
      </c>
      <c r="F36" s="20" t="s">
        <v>172</v>
      </c>
      <c r="G36" s="21" t="s">
        <v>28</v>
      </c>
      <c r="H36" s="102">
        <v>210</v>
      </c>
      <c r="I36" s="53">
        <v>100</v>
      </c>
      <c r="J36" s="53">
        <v>100</v>
      </c>
      <c r="K36" s="135"/>
    </row>
    <row r="37" spans="1:10" ht="24.75" customHeight="1">
      <c r="A37" s="56"/>
      <c r="B37" s="55" t="s">
        <v>208</v>
      </c>
      <c r="C37" s="171" t="s">
        <v>25</v>
      </c>
      <c r="D37" s="19" t="s">
        <v>6</v>
      </c>
      <c r="E37" s="19" t="s">
        <v>155</v>
      </c>
      <c r="F37" s="20" t="s">
        <v>172</v>
      </c>
      <c r="G37" s="21" t="s">
        <v>29</v>
      </c>
      <c r="H37" s="102">
        <v>775.3</v>
      </c>
      <c r="I37" s="164">
        <v>232</v>
      </c>
      <c r="J37" s="164">
        <v>232</v>
      </c>
    </row>
    <row r="38" spans="1:10" ht="24.75" customHeight="1">
      <c r="A38" s="56"/>
      <c r="B38" s="55" t="s">
        <v>191</v>
      </c>
      <c r="C38" s="171" t="s">
        <v>25</v>
      </c>
      <c r="D38" s="19" t="s">
        <v>6</v>
      </c>
      <c r="E38" s="19" t="s">
        <v>155</v>
      </c>
      <c r="F38" s="20" t="s">
        <v>172</v>
      </c>
      <c r="G38" s="21"/>
      <c r="H38" s="102">
        <f>H40+H41+H42+H39</f>
        <v>47.699999999999996</v>
      </c>
      <c r="I38" s="164">
        <f>I40+I41+I42+I39</f>
        <v>30</v>
      </c>
      <c r="J38" s="164">
        <f>J40+J41+J42+J39</f>
        <v>30</v>
      </c>
    </row>
    <row r="39" spans="1:10" ht="22.5" customHeight="1">
      <c r="A39" s="56"/>
      <c r="B39" s="55" t="s">
        <v>292</v>
      </c>
      <c r="C39" s="171" t="s">
        <v>25</v>
      </c>
      <c r="D39" s="19" t="s">
        <v>6</v>
      </c>
      <c r="E39" s="19" t="s">
        <v>155</v>
      </c>
      <c r="F39" s="20" t="s">
        <v>172</v>
      </c>
      <c r="G39" s="21" t="s">
        <v>288</v>
      </c>
      <c r="H39" s="102">
        <v>13.76</v>
      </c>
      <c r="I39" s="164"/>
      <c r="J39" s="164"/>
    </row>
    <row r="40" spans="1:10" ht="22.5" customHeight="1">
      <c r="A40" s="56"/>
      <c r="B40" s="55" t="s">
        <v>96</v>
      </c>
      <c r="C40" s="171" t="s">
        <v>25</v>
      </c>
      <c r="D40" s="19" t="s">
        <v>6</v>
      </c>
      <c r="E40" s="19" t="s">
        <v>155</v>
      </c>
      <c r="F40" s="20" t="s">
        <v>172</v>
      </c>
      <c r="G40" s="21" t="s">
        <v>30</v>
      </c>
      <c r="H40" s="102">
        <v>10</v>
      </c>
      <c r="I40" s="164">
        <v>10</v>
      </c>
      <c r="J40" s="164">
        <v>10</v>
      </c>
    </row>
    <row r="41" spans="1:10" ht="22.5" customHeight="1">
      <c r="A41" s="56"/>
      <c r="B41" s="55" t="s">
        <v>262</v>
      </c>
      <c r="C41" s="171" t="s">
        <v>25</v>
      </c>
      <c r="D41" s="19" t="s">
        <v>6</v>
      </c>
      <c r="E41" s="19" t="s">
        <v>155</v>
      </c>
      <c r="F41" s="20" t="s">
        <v>172</v>
      </c>
      <c r="G41" s="21" t="s">
        <v>31</v>
      </c>
      <c r="H41" s="102">
        <v>10</v>
      </c>
      <c r="I41" s="164">
        <v>10</v>
      </c>
      <c r="J41" s="164">
        <v>10</v>
      </c>
    </row>
    <row r="42" spans="1:10" ht="22.5" customHeight="1">
      <c r="A42" s="56"/>
      <c r="B42" s="55" t="s">
        <v>191</v>
      </c>
      <c r="C42" s="171" t="s">
        <v>25</v>
      </c>
      <c r="D42" s="19" t="s">
        <v>6</v>
      </c>
      <c r="E42" s="19" t="s">
        <v>155</v>
      </c>
      <c r="F42" s="20" t="s">
        <v>172</v>
      </c>
      <c r="G42" s="21" t="s">
        <v>192</v>
      </c>
      <c r="H42" s="102">
        <v>13.94</v>
      </c>
      <c r="I42" s="164">
        <v>10</v>
      </c>
      <c r="J42" s="164">
        <v>10</v>
      </c>
    </row>
    <row r="43" spans="1:10" ht="22.5" customHeight="1">
      <c r="A43" s="83">
        <v>2</v>
      </c>
      <c r="B43" s="84" t="s">
        <v>33</v>
      </c>
      <c r="C43" s="170" t="s">
        <v>25</v>
      </c>
      <c r="D43" s="85" t="s">
        <v>12</v>
      </c>
      <c r="E43" s="85"/>
      <c r="F43" s="86"/>
      <c r="G43" s="87"/>
      <c r="H43" s="139">
        <f aca="true" t="shared" si="0" ref="H43:J44">H44</f>
        <v>203</v>
      </c>
      <c r="I43" s="140">
        <f t="shared" si="0"/>
        <v>204</v>
      </c>
      <c r="J43" s="140">
        <f t="shared" si="0"/>
        <v>210</v>
      </c>
    </row>
    <row r="44" spans="1:10" ht="22.5" customHeight="1">
      <c r="A44" s="56" t="s">
        <v>39</v>
      </c>
      <c r="B44" s="55" t="s">
        <v>34</v>
      </c>
      <c r="C44" s="169" t="s">
        <v>25</v>
      </c>
      <c r="D44" s="19" t="s">
        <v>12</v>
      </c>
      <c r="E44" s="19" t="s">
        <v>16</v>
      </c>
      <c r="F44" s="54"/>
      <c r="G44" s="21"/>
      <c r="H44" s="102">
        <f t="shared" si="0"/>
        <v>203</v>
      </c>
      <c r="I44" s="53">
        <f t="shared" si="0"/>
        <v>204</v>
      </c>
      <c r="J44" s="53">
        <f t="shared" si="0"/>
        <v>210</v>
      </c>
    </row>
    <row r="45" spans="1:10" ht="24" customHeight="1">
      <c r="A45" s="22"/>
      <c r="B45" s="55" t="s">
        <v>35</v>
      </c>
      <c r="C45" s="171" t="s">
        <v>25</v>
      </c>
      <c r="D45" s="19" t="s">
        <v>12</v>
      </c>
      <c r="E45" s="19" t="s">
        <v>16</v>
      </c>
      <c r="F45" s="54" t="s">
        <v>174</v>
      </c>
      <c r="G45" s="21"/>
      <c r="H45" s="102">
        <f>SUM(H46:H49)</f>
        <v>203</v>
      </c>
      <c r="I45" s="53">
        <f>SUM(I46:I49)</f>
        <v>204</v>
      </c>
      <c r="J45" s="53">
        <f>SUM(J46:J49)</f>
        <v>210</v>
      </c>
    </row>
    <row r="46" spans="1:10" ht="30.75" customHeight="1">
      <c r="A46" s="22"/>
      <c r="B46" s="55" t="s">
        <v>258</v>
      </c>
      <c r="C46" s="169" t="s">
        <v>25</v>
      </c>
      <c r="D46" s="19" t="s">
        <v>12</v>
      </c>
      <c r="E46" s="19" t="s">
        <v>16</v>
      </c>
      <c r="F46" s="54" t="s">
        <v>173</v>
      </c>
      <c r="G46" s="21" t="s">
        <v>26</v>
      </c>
      <c r="H46" s="102">
        <v>151</v>
      </c>
      <c r="I46" s="164">
        <v>152</v>
      </c>
      <c r="J46" s="164">
        <v>158</v>
      </c>
    </row>
    <row r="47" spans="1:10" ht="35.25" customHeight="1">
      <c r="A47" s="22"/>
      <c r="B47" s="55" t="s">
        <v>260</v>
      </c>
      <c r="C47" s="169" t="s">
        <v>25</v>
      </c>
      <c r="D47" s="19" t="s">
        <v>12</v>
      </c>
      <c r="E47" s="19" t="s">
        <v>16</v>
      </c>
      <c r="F47" s="54" t="s">
        <v>173</v>
      </c>
      <c r="G47" s="21" t="s">
        <v>27</v>
      </c>
      <c r="H47" s="102">
        <v>5</v>
      </c>
      <c r="I47" s="164">
        <v>5</v>
      </c>
      <c r="J47" s="164">
        <v>5</v>
      </c>
    </row>
    <row r="48" spans="1:10" ht="22.5" customHeight="1">
      <c r="A48" s="22"/>
      <c r="B48" s="55" t="s">
        <v>259</v>
      </c>
      <c r="C48" s="169" t="s">
        <v>25</v>
      </c>
      <c r="D48" s="19" t="s">
        <v>12</v>
      </c>
      <c r="E48" s="19" t="s">
        <v>16</v>
      </c>
      <c r="F48" s="54" t="s">
        <v>173</v>
      </c>
      <c r="G48" s="21" t="s">
        <v>181</v>
      </c>
      <c r="H48" s="102">
        <v>46</v>
      </c>
      <c r="I48" s="164">
        <v>46</v>
      </c>
      <c r="J48" s="164">
        <v>46</v>
      </c>
    </row>
    <row r="49" spans="1:10" ht="35.25" customHeight="1">
      <c r="A49" s="22"/>
      <c r="B49" s="55" t="s">
        <v>208</v>
      </c>
      <c r="C49" s="169" t="s">
        <v>25</v>
      </c>
      <c r="D49" s="19" t="s">
        <v>12</v>
      </c>
      <c r="E49" s="19" t="s">
        <v>16</v>
      </c>
      <c r="F49" s="54" t="s">
        <v>173</v>
      </c>
      <c r="G49" s="21" t="s">
        <v>29</v>
      </c>
      <c r="H49" s="102">
        <v>1</v>
      </c>
      <c r="I49" s="164">
        <v>1</v>
      </c>
      <c r="J49" s="164">
        <v>1</v>
      </c>
    </row>
    <row r="50" spans="1:10" ht="31.5" customHeight="1">
      <c r="A50" s="83">
        <v>3</v>
      </c>
      <c r="B50" s="84" t="s">
        <v>18</v>
      </c>
      <c r="C50" s="172" t="s">
        <v>25</v>
      </c>
      <c r="D50" s="85" t="s">
        <v>16</v>
      </c>
      <c r="E50" s="85"/>
      <c r="F50" s="94"/>
      <c r="G50" s="87"/>
      <c r="H50" s="139">
        <f>H51+H54</f>
        <v>40</v>
      </c>
      <c r="I50" s="140">
        <f>I51+I54</f>
        <v>40</v>
      </c>
      <c r="J50" s="140">
        <f>J51+J54</f>
        <v>40</v>
      </c>
    </row>
    <row r="51" spans="1:10" ht="39" customHeight="1">
      <c r="A51" s="56" t="s">
        <v>40</v>
      </c>
      <c r="B51" s="55" t="s">
        <v>264</v>
      </c>
      <c r="C51" s="169" t="s">
        <v>25</v>
      </c>
      <c r="D51" s="19" t="s">
        <v>16</v>
      </c>
      <c r="E51" s="19" t="s">
        <v>13</v>
      </c>
      <c r="F51" s="20"/>
      <c r="G51" s="21"/>
      <c r="H51" s="102">
        <f aca="true" t="shared" si="1" ref="H51:J52">H52</f>
        <v>10</v>
      </c>
      <c r="I51" s="53">
        <f t="shared" si="1"/>
        <v>10</v>
      </c>
      <c r="J51" s="53">
        <f t="shared" si="1"/>
        <v>10</v>
      </c>
    </row>
    <row r="52" spans="1:10" ht="24" customHeight="1">
      <c r="A52" s="22"/>
      <c r="B52" s="55" t="s">
        <v>21</v>
      </c>
      <c r="C52" s="171" t="s">
        <v>25</v>
      </c>
      <c r="D52" s="19" t="s">
        <v>16</v>
      </c>
      <c r="E52" s="19" t="s">
        <v>13</v>
      </c>
      <c r="F52" s="20" t="s">
        <v>175</v>
      </c>
      <c r="G52" s="21"/>
      <c r="H52" s="102">
        <f t="shared" si="1"/>
        <v>10</v>
      </c>
      <c r="I52" s="53">
        <f t="shared" si="1"/>
        <v>10</v>
      </c>
      <c r="J52" s="53">
        <f t="shared" si="1"/>
        <v>10</v>
      </c>
    </row>
    <row r="53" spans="1:10" ht="32.25" customHeight="1">
      <c r="A53" s="22"/>
      <c r="B53" s="55" t="s">
        <v>208</v>
      </c>
      <c r="C53" s="169" t="s">
        <v>25</v>
      </c>
      <c r="D53" s="19" t="s">
        <v>16</v>
      </c>
      <c r="E53" s="19" t="s">
        <v>13</v>
      </c>
      <c r="F53" s="20" t="s">
        <v>175</v>
      </c>
      <c r="G53" s="21" t="s">
        <v>29</v>
      </c>
      <c r="H53" s="102">
        <v>10</v>
      </c>
      <c r="I53" s="164">
        <v>10</v>
      </c>
      <c r="J53" s="164">
        <v>10</v>
      </c>
    </row>
    <row r="54" spans="1:10" ht="23.25" customHeight="1">
      <c r="A54" s="56" t="s">
        <v>41</v>
      </c>
      <c r="B54" s="55" t="s">
        <v>36</v>
      </c>
      <c r="C54" s="171" t="s">
        <v>25</v>
      </c>
      <c r="D54" s="19" t="s">
        <v>37</v>
      </c>
      <c r="E54" s="19" t="s">
        <v>75</v>
      </c>
      <c r="F54" s="54"/>
      <c r="G54" s="21"/>
      <c r="H54" s="102">
        <f aca="true" t="shared" si="2" ref="H54:J55">H55</f>
        <v>30</v>
      </c>
      <c r="I54" s="164">
        <f t="shared" si="2"/>
        <v>30</v>
      </c>
      <c r="J54" s="164">
        <f t="shared" si="2"/>
        <v>30</v>
      </c>
    </row>
    <row r="55" spans="1:10" ht="24.75" customHeight="1">
      <c r="A55" s="22"/>
      <c r="B55" s="55" t="s">
        <v>82</v>
      </c>
      <c r="C55" s="169" t="s">
        <v>25</v>
      </c>
      <c r="D55" s="19" t="s">
        <v>37</v>
      </c>
      <c r="E55" s="19" t="s">
        <v>75</v>
      </c>
      <c r="F55" s="54" t="s">
        <v>177</v>
      </c>
      <c r="G55" s="21"/>
      <c r="H55" s="102">
        <f t="shared" si="2"/>
        <v>30</v>
      </c>
      <c r="I55" s="102">
        <f t="shared" si="2"/>
        <v>30</v>
      </c>
      <c r="J55" s="102">
        <f t="shared" si="2"/>
        <v>30</v>
      </c>
    </row>
    <row r="56" spans="1:10" ht="24.75" customHeight="1">
      <c r="A56" s="22"/>
      <c r="B56" s="55" t="s">
        <v>208</v>
      </c>
      <c r="C56" s="171" t="s">
        <v>25</v>
      </c>
      <c r="D56" s="19" t="s">
        <v>37</v>
      </c>
      <c r="E56" s="19" t="s">
        <v>75</v>
      </c>
      <c r="F56" s="54" t="s">
        <v>176</v>
      </c>
      <c r="G56" s="21" t="s">
        <v>29</v>
      </c>
      <c r="H56" s="102">
        <v>30</v>
      </c>
      <c r="I56" s="164">
        <v>30</v>
      </c>
      <c r="J56" s="164">
        <v>30</v>
      </c>
    </row>
    <row r="57" spans="1:10" ht="24.75" customHeight="1">
      <c r="A57" s="83">
        <v>4</v>
      </c>
      <c r="B57" s="84" t="s">
        <v>8</v>
      </c>
      <c r="C57" s="172" t="s">
        <v>25</v>
      </c>
      <c r="D57" s="85" t="s">
        <v>7</v>
      </c>
      <c r="E57" s="85"/>
      <c r="F57" s="86"/>
      <c r="G57" s="87"/>
      <c r="H57" s="141">
        <f aca="true" t="shared" si="3" ref="H57:J58">H58</f>
        <v>1488</v>
      </c>
      <c r="I57" s="141">
        <f t="shared" si="3"/>
        <v>888</v>
      </c>
      <c r="J57" s="141">
        <f t="shared" si="3"/>
        <v>888</v>
      </c>
    </row>
    <row r="58" spans="1:10" s="25" customFormat="1" ht="19.5" customHeight="1">
      <c r="A58" s="56" t="s">
        <v>42</v>
      </c>
      <c r="B58" s="55" t="s">
        <v>97</v>
      </c>
      <c r="C58" s="171" t="s">
        <v>25</v>
      </c>
      <c r="D58" s="19" t="s">
        <v>7</v>
      </c>
      <c r="E58" s="19" t="s">
        <v>13</v>
      </c>
      <c r="F58" s="54"/>
      <c r="G58" s="21"/>
      <c r="H58" s="102">
        <f t="shared" si="3"/>
        <v>1488</v>
      </c>
      <c r="I58" s="164">
        <f t="shared" si="3"/>
        <v>888</v>
      </c>
      <c r="J58" s="164">
        <f t="shared" si="3"/>
        <v>888</v>
      </c>
    </row>
    <row r="59" spans="1:10" s="25" customFormat="1" ht="19.5" customHeight="1">
      <c r="A59" s="56"/>
      <c r="B59" s="55" t="s">
        <v>212</v>
      </c>
      <c r="C59" s="171" t="s">
        <v>25</v>
      </c>
      <c r="D59" s="19" t="s">
        <v>7</v>
      </c>
      <c r="E59" s="19" t="s">
        <v>13</v>
      </c>
      <c r="F59" s="54" t="s">
        <v>280</v>
      </c>
      <c r="G59" s="21"/>
      <c r="H59" s="102">
        <f>H60+H61</f>
        <v>1488</v>
      </c>
      <c r="I59" s="164">
        <f>I60</f>
        <v>888</v>
      </c>
      <c r="J59" s="164">
        <f>J60</f>
        <v>888</v>
      </c>
    </row>
    <row r="60" spans="1:10" ht="24" customHeight="1">
      <c r="A60" s="56"/>
      <c r="B60" s="55" t="s">
        <v>208</v>
      </c>
      <c r="C60" s="171" t="s">
        <v>25</v>
      </c>
      <c r="D60" s="19" t="s">
        <v>7</v>
      </c>
      <c r="E60" s="19" t="s">
        <v>13</v>
      </c>
      <c r="F60" s="54" t="s">
        <v>280</v>
      </c>
      <c r="G60" s="21" t="s">
        <v>29</v>
      </c>
      <c r="H60" s="102">
        <f>888+500</f>
        <v>1388</v>
      </c>
      <c r="I60" s="164">
        <v>888</v>
      </c>
      <c r="J60" s="164">
        <v>888</v>
      </c>
    </row>
    <row r="61" spans="1:10" ht="24" customHeight="1">
      <c r="A61" s="56"/>
      <c r="B61" s="55" t="s">
        <v>191</v>
      </c>
      <c r="C61" s="171" t="s">
        <v>25</v>
      </c>
      <c r="D61" s="19" t="s">
        <v>7</v>
      </c>
      <c r="E61" s="19" t="s">
        <v>13</v>
      </c>
      <c r="F61" s="54" t="s">
        <v>280</v>
      </c>
      <c r="G61" s="21" t="s">
        <v>192</v>
      </c>
      <c r="H61" s="102">
        <v>100</v>
      </c>
      <c r="I61" s="164"/>
      <c r="J61" s="164"/>
    </row>
    <row r="62" spans="1:10" ht="20.25" customHeight="1">
      <c r="A62" s="89" t="s">
        <v>93</v>
      </c>
      <c r="B62" s="90" t="s">
        <v>1</v>
      </c>
      <c r="C62" s="170" t="s">
        <v>25</v>
      </c>
      <c r="D62" s="85" t="s">
        <v>11</v>
      </c>
      <c r="E62" s="85"/>
      <c r="F62" s="88"/>
      <c r="G62" s="87"/>
      <c r="H62" s="141">
        <f>H63</f>
        <v>5161.22</v>
      </c>
      <c r="I62" s="141">
        <f>I63</f>
        <v>900</v>
      </c>
      <c r="J62" s="141">
        <f>J63</f>
        <v>900</v>
      </c>
    </row>
    <row r="63" spans="1:10" ht="29.25" customHeight="1">
      <c r="A63" s="56" t="s">
        <v>257</v>
      </c>
      <c r="B63" s="55" t="s">
        <v>22</v>
      </c>
      <c r="C63" s="171" t="s">
        <v>25</v>
      </c>
      <c r="D63" s="19" t="s">
        <v>11</v>
      </c>
      <c r="E63" s="19" t="s">
        <v>16</v>
      </c>
      <c r="F63" s="52"/>
      <c r="G63" s="21"/>
      <c r="H63" s="102">
        <f>H64+H66+H68+H69+H70+H65+H67</f>
        <v>5161.22</v>
      </c>
      <c r="I63" s="102">
        <f>I64+I66+I68+I69+I70+I65</f>
        <v>900</v>
      </c>
      <c r="J63" s="102">
        <f>J64+J66+J68+J69+J70+J65</f>
        <v>900</v>
      </c>
    </row>
    <row r="64" spans="1:10" ht="36" customHeight="1">
      <c r="A64" s="22"/>
      <c r="B64" s="55" t="s">
        <v>271</v>
      </c>
      <c r="C64" s="169" t="s">
        <v>25</v>
      </c>
      <c r="D64" s="19" t="s">
        <v>11</v>
      </c>
      <c r="E64" s="19" t="s">
        <v>16</v>
      </c>
      <c r="F64" s="52" t="s">
        <v>185</v>
      </c>
      <c r="G64" s="21" t="s">
        <v>29</v>
      </c>
      <c r="H64" s="102">
        <v>2000</v>
      </c>
      <c r="I64" s="53">
        <v>300</v>
      </c>
      <c r="J64" s="53">
        <v>300</v>
      </c>
    </row>
    <row r="65" spans="1:10" ht="23.25" customHeight="1">
      <c r="A65" s="22"/>
      <c r="B65" s="55" t="s">
        <v>292</v>
      </c>
      <c r="C65" s="169" t="s">
        <v>25</v>
      </c>
      <c r="D65" s="19" t="s">
        <v>11</v>
      </c>
      <c r="E65" s="19" t="s">
        <v>16</v>
      </c>
      <c r="F65" s="52" t="s">
        <v>185</v>
      </c>
      <c r="G65" s="21" t="s">
        <v>288</v>
      </c>
      <c r="H65" s="102">
        <v>14.42</v>
      </c>
      <c r="I65" s="53"/>
      <c r="J65" s="53"/>
    </row>
    <row r="66" spans="1:10" ht="36" customHeight="1">
      <c r="A66" s="56"/>
      <c r="B66" s="55" t="s">
        <v>272</v>
      </c>
      <c r="C66" s="171" t="s">
        <v>25</v>
      </c>
      <c r="D66" s="19" t="s">
        <v>11</v>
      </c>
      <c r="E66" s="19" t="s">
        <v>16</v>
      </c>
      <c r="F66" s="52" t="s">
        <v>186</v>
      </c>
      <c r="G66" s="21" t="s">
        <v>29</v>
      </c>
      <c r="H66" s="102">
        <v>1285.6</v>
      </c>
      <c r="I66" s="53">
        <v>600</v>
      </c>
      <c r="J66" s="53">
        <v>600</v>
      </c>
    </row>
    <row r="67" spans="1:10" ht="21.75" customHeight="1">
      <c r="A67" s="56"/>
      <c r="B67" s="55" t="s">
        <v>292</v>
      </c>
      <c r="C67" s="171" t="s">
        <v>25</v>
      </c>
      <c r="D67" s="19" t="s">
        <v>11</v>
      </c>
      <c r="E67" s="19" t="s">
        <v>16</v>
      </c>
      <c r="F67" s="52" t="s">
        <v>186</v>
      </c>
      <c r="G67" s="21" t="s">
        <v>288</v>
      </c>
      <c r="H67" s="102">
        <v>2</v>
      </c>
      <c r="I67" s="53"/>
      <c r="J67" s="53"/>
    </row>
    <row r="68" spans="1:10" ht="36" customHeight="1">
      <c r="A68" s="56"/>
      <c r="B68" s="55" t="s">
        <v>272</v>
      </c>
      <c r="C68" s="171" t="s">
        <v>25</v>
      </c>
      <c r="D68" s="19" t="s">
        <v>11</v>
      </c>
      <c r="E68" s="19" t="s">
        <v>16</v>
      </c>
      <c r="F68" s="52" t="s">
        <v>295</v>
      </c>
      <c r="G68" s="21" t="s">
        <v>29</v>
      </c>
      <c r="H68" s="102">
        <v>1644.1</v>
      </c>
      <c r="I68" s="53"/>
      <c r="J68" s="53"/>
    </row>
    <row r="69" spans="1:10" ht="36" customHeight="1">
      <c r="A69" s="56"/>
      <c r="B69" s="55" t="s">
        <v>272</v>
      </c>
      <c r="C69" s="171" t="s">
        <v>25</v>
      </c>
      <c r="D69" s="19" t="s">
        <v>11</v>
      </c>
      <c r="E69" s="19" t="s">
        <v>16</v>
      </c>
      <c r="F69" s="52" t="s">
        <v>352</v>
      </c>
      <c r="G69" s="21" t="s">
        <v>29</v>
      </c>
      <c r="H69" s="102">
        <v>115.1</v>
      </c>
      <c r="I69" s="53"/>
      <c r="J69" s="53"/>
    </row>
    <row r="70" spans="1:10" ht="36" customHeight="1">
      <c r="A70" s="56"/>
      <c r="B70" s="55" t="s">
        <v>272</v>
      </c>
      <c r="C70" s="171" t="s">
        <v>25</v>
      </c>
      <c r="D70" s="19" t="s">
        <v>11</v>
      </c>
      <c r="E70" s="19" t="s">
        <v>16</v>
      </c>
      <c r="F70" s="52" t="s">
        <v>353</v>
      </c>
      <c r="G70" s="21" t="s">
        <v>29</v>
      </c>
      <c r="H70" s="102">
        <v>100</v>
      </c>
      <c r="I70" s="53"/>
      <c r="J70" s="53"/>
    </row>
    <row r="71" spans="1:10" ht="23.25" customHeight="1">
      <c r="A71" s="89" t="s">
        <v>108</v>
      </c>
      <c r="B71" s="84" t="s">
        <v>241</v>
      </c>
      <c r="C71" s="170" t="s">
        <v>25</v>
      </c>
      <c r="D71" s="85" t="s">
        <v>190</v>
      </c>
      <c r="E71" s="85"/>
      <c r="F71" s="88"/>
      <c r="G71" s="87"/>
      <c r="H71" s="141">
        <f aca="true" t="shared" si="4" ref="H71:J72">H72</f>
        <v>20</v>
      </c>
      <c r="I71" s="166">
        <f t="shared" si="4"/>
        <v>50</v>
      </c>
      <c r="J71" s="166">
        <f t="shared" si="4"/>
        <v>50</v>
      </c>
    </row>
    <row r="72" spans="1:10" ht="21" customHeight="1">
      <c r="A72" s="56"/>
      <c r="B72" s="55" t="s">
        <v>265</v>
      </c>
      <c r="C72" s="171" t="s">
        <v>25</v>
      </c>
      <c r="D72" s="19" t="s">
        <v>190</v>
      </c>
      <c r="E72" s="19" t="s">
        <v>190</v>
      </c>
      <c r="F72" s="52"/>
      <c r="G72" s="21"/>
      <c r="H72" s="102">
        <f t="shared" si="4"/>
        <v>20</v>
      </c>
      <c r="I72" s="164">
        <f t="shared" si="4"/>
        <v>50</v>
      </c>
      <c r="J72" s="164">
        <f t="shared" si="4"/>
        <v>50</v>
      </c>
    </row>
    <row r="73" spans="1:10" ht="21.75" customHeight="1">
      <c r="A73" s="56"/>
      <c r="B73" s="55" t="s">
        <v>208</v>
      </c>
      <c r="C73" s="171" t="s">
        <v>25</v>
      </c>
      <c r="D73" s="19" t="s">
        <v>190</v>
      </c>
      <c r="E73" s="19" t="s">
        <v>190</v>
      </c>
      <c r="F73" s="20" t="s">
        <v>172</v>
      </c>
      <c r="G73" s="21" t="s">
        <v>29</v>
      </c>
      <c r="H73" s="102">
        <f>50-30</f>
        <v>20</v>
      </c>
      <c r="I73" s="53">
        <v>50</v>
      </c>
      <c r="J73" s="53">
        <v>50</v>
      </c>
    </row>
    <row r="74" spans="1:10" ht="17.25" customHeight="1">
      <c r="A74" s="83" t="s">
        <v>205</v>
      </c>
      <c r="B74" s="91" t="s">
        <v>266</v>
      </c>
      <c r="C74" s="170" t="s">
        <v>25</v>
      </c>
      <c r="D74" s="92" t="s">
        <v>17</v>
      </c>
      <c r="E74" s="92"/>
      <c r="F74" s="93"/>
      <c r="G74" s="87"/>
      <c r="H74" s="141">
        <f>H75</f>
        <v>2990.23</v>
      </c>
      <c r="I74" s="141">
        <f>I75</f>
        <v>1547</v>
      </c>
      <c r="J74" s="141">
        <f>J75</f>
        <v>1547</v>
      </c>
    </row>
    <row r="75" spans="1:10" ht="22.5" customHeight="1">
      <c r="A75" s="56"/>
      <c r="B75" s="55" t="s">
        <v>267</v>
      </c>
      <c r="C75" s="169" t="s">
        <v>25</v>
      </c>
      <c r="D75" s="19" t="s">
        <v>9</v>
      </c>
      <c r="E75" s="19" t="s">
        <v>6</v>
      </c>
      <c r="F75" s="21"/>
      <c r="G75" s="21"/>
      <c r="H75" s="102">
        <f>H76+H77+H78</f>
        <v>2990.23</v>
      </c>
      <c r="I75" s="102">
        <f>I76+I77+I78</f>
        <v>1547</v>
      </c>
      <c r="J75" s="102">
        <f>J76+J77+J78</f>
        <v>1547</v>
      </c>
    </row>
    <row r="76" spans="1:10" ht="24" customHeight="1">
      <c r="A76" s="22"/>
      <c r="B76" s="55" t="s">
        <v>268</v>
      </c>
      <c r="C76" s="169" t="s">
        <v>25</v>
      </c>
      <c r="D76" s="19" t="s">
        <v>9</v>
      </c>
      <c r="E76" s="19" t="s">
        <v>6</v>
      </c>
      <c r="F76" s="21" t="s">
        <v>187</v>
      </c>
      <c r="G76" s="21" t="s">
        <v>145</v>
      </c>
      <c r="H76" s="102">
        <v>2223.3</v>
      </c>
      <c r="I76" s="53">
        <v>1547</v>
      </c>
      <c r="J76" s="53">
        <v>1547</v>
      </c>
    </row>
    <row r="77" spans="1:10" ht="24" customHeight="1">
      <c r="A77" s="22"/>
      <c r="B77" s="55" t="s">
        <v>268</v>
      </c>
      <c r="C77" s="169" t="s">
        <v>25</v>
      </c>
      <c r="D77" s="19" t="s">
        <v>9</v>
      </c>
      <c r="E77" s="19" t="s">
        <v>6</v>
      </c>
      <c r="F77" s="21" t="s">
        <v>290</v>
      </c>
      <c r="G77" s="21" t="s">
        <v>145</v>
      </c>
      <c r="H77" s="102">
        <v>690.23</v>
      </c>
      <c r="I77" s="53"/>
      <c r="J77" s="53"/>
    </row>
    <row r="78" spans="1:10" ht="24" customHeight="1">
      <c r="A78" s="22"/>
      <c r="B78" s="55" t="s">
        <v>268</v>
      </c>
      <c r="C78" s="169" t="s">
        <v>25</v>
      </c>
      <c r="D78" s="19" t="s">
        <v>9</v>
      </c>
      <c r="E78" s="19" t="s">
        <v>6</v>
      </c>
      <c r="F78" s="21" t="s">
        <v>289</v>
      </c>
      <c r="G78" s="21" t="s">
        <v>145</v>
      </c>
      <c r="H78" s="163">
        <v>76.7</v>
      </c>
      <c r="I78" s="53"/>
      <c r="J78" s="53"/>
    </row>
    <row r="79" spans="1:10" ht="20.25" customHeight="1">
      <c r="A79" s="83" t="s">
        <v>206</v>
      </c>
      <c r="B79" s="84" t="s">
        <v>138</v>
      </c>
      <c r="C79" s="172" t="s">
        <v>25</v>
      </c>
      <c r="D79" s="85" t="s">
        <v>14</v>
      </c>
      <c r="E79" s="85"/>
      <c r="F79" s="87"/>
      <c r="G79" s="87"/>
      <c r="H79" s="141">
        <f aca="true" t="shared" si="5" ref="H79:J80">H80</f>
        <v>30</v>
      </c>
      <c r="I79" s="142">
        <f t="shared" si="5"/>
        <v>50</v>
      </c>
      <c r="J79" s="142">
        <f t="shared" si="5"/>
        <v>40</v>
      </c>
    </row>
    <row r="80" spans="1:10" ht="24.75" customHeight="1">
      <c r="A80" s="22"/>
      <c r="B80" s="55" t="s">
        <v>139</v>
      </c>
      <c r="C80" s="169" t="s">
        <v>25</v>
      </c>
      <c r="D80" s="19" t="s">
        <v>14</v>
      </c>
      <c r="E80" s="19" t="s">
        <v>16</v>
      </c>
      <c r="F80" s="21"/>
      <c r="G80" s="21"/>
      <c r="H80" s="102">
        <f t="shared" si="5"/>
        <v>30</v>
      </c>
      <c r="I80" s="53">
        <f t="shared" si="5"/>
        <v>50</v>
      </c>
      <c r="J80" s="53">
        <f t="shared" si="5"/>
        <v>40</v>
      </c>
    </row>
    <row r="81" spans="1:10" ht="22.5" customHeight="1">
      <c r="A81" s="22"/>
      <c r="B81" s="55" t="s">
        <v>269</v>
      </c>
      <c r="C81" s="169" t="s">
        <v>25</v>
      </c>
      <c r="D81" s="19" t="s">
        <v>14</v>
      </c>
      <c r="E81" s="19" t="s">
        <v>16</v>
      </c>
      <c r="F81" s="21" t="s">
        <v>189</v>
      </c>
      <c r="G81" s="21" t="s">
        <v>140</v>
      </c>
      <c r="H81" s="102">
        <v>30</v>
      </c>
      <c r="I81" s="53">
        <v>50</v>
      </c>
      <c r="J81" s="53">
        <v>40</v>
      </c>
    </row>
    <row r="82" spans="1:10" ht="24" customHeight="1">
      <c r="A82" s="89" t="s">
        <v>207</v>
      </c>
      <c r="B82" s="84" t="s">
        <v>270</v>
      </c>
      <c r="C82" s="172" t="s">
        <v>25</v>
      </c>
      <c r="D82" s="85" t="s">
        <v>10</v>
      </c>
      <c r="E82" s="85"/>
      <c r="F82" s="88"/>
      <c r="G82" s="87"/>
      <c r="H82" s="141">
        <f aca="true" t="shared" si="6" ref="H82:J83">H83</f>
        <v>30</v>
      </c>
      <c r="I82" s="142">
        <f t="shared" si="6"/>
        <v>30</v>
      </c>
      <c r="J82" s="142">
        <f t="shared" si="6"/>
        <v>50</v>
      </c>
    </row>
    <row r="83" spans="1:10" ht="25.5" customHeight="1">
      <c r="A83" s="22"/>
      <c r="B83" s="55" t="s">
        <v>98</v>
      </c>
      <c r="C83" s="169" t="s">
        <v>25</v>
      </c>
      <c r="D83" s="19" t="s">
        <v>10</v>
      </c>
      <c r="E83" s="19" t="s">
        <v>12</v>
      </c>
      <c r="F83" s="21"/>
      <c r="G83" s="21"/>
      <c r="H83" s="102">
        <f t="shared" si="6"/>
        <v>30</v>
      </c>
      <c r="I83" s="164">
        <f t="shared" si="6"/>
        <v>30</v>
      </c>
      <c r="J83" s="164">
        <f t="shared" si="6"/>
        <v>50</v>
      </c>
    </row>
    <row r="84" spans="1:10" ht="21.75" customHeight="1">
      <c r="A84" s="22"/>
      <c r="B84" s="55" t="s">
        <v>208</v>
      </c>
      <c r="C84" s="169" t="s">
        <v>25</v>
      </c>
      <c r="D84" s="19" t="s">
        <v>10</v>
      </c>
      <c r="E84" s="19" t="s">
        <v>12</v>
      </c>
      <c r="F84" s="21" t="s">
        <v>188</v>
      </c>
      <c r="G84" s="21" t="s">
        <v>29</v>
      </c>
      <c r="H84" s="102">
        <v>30</v>
      </c>
      <c r="I84" s="164">
        <v>30</v>
      </c>
      <c r="J84" s="164">
        <v>50</v>
      </c>
    </row>
    <row r="85" spans="1:10" ht="12.75">
      <c r="A85" s="22"/>
      <c r="B85" s="82" t="s">
        <v>43</v>
      </c>
      <c r="C85" s="171" t="s">
        <v>25</v>
      </c>
      <c r="D85" s="57"/>
      <c r="E85" s="57"/>
      <c r="F85" s="58"/>
      <c r="G85" s="58"/>
      <c r="H85" s="103">
        <f>H7+H43+H50+H57+H62+H71+H74+H79+H82</f>
        <v>16346.599999999999</v>
      </c>
      <c r="I85" s="103">
        <f>I7+I43+I50+I57+I62+I71+I74+I79+I82</f>
        <v>6907</v>
      </c>
      <c r="J85" s="103">
        <f>J7+J43+J50+J57+J62+J71+J74+J79+J82</f>
        <v>6928</v>
      </c>
    </row>
  </sheetData>
  <sheetProtection/>
  <mergeCells count="3">
    <mergeCell ref="A2:G2"/>
    <mergeCell ref="A3:G3"/>
    <mergeCell ref="H1:K1"/>
  </mergeCells>
  <printOptions/>
  <pageMargins left="0.4724409448818898" right="0.1968503937007874" top="0.03937007874015748" bottom="0.1968503937007874" header="0.03937007874015748" footer="0.1968503937007874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F1" sqref="F1:I1"/>
    </sheetView>
  </sheetViews>
  <sheetFormatPr defaultColWidth="8.875" defaultRowHeight="12.75"/>
  <cols>
    <col min="1" max="1" width="3.125" style="5" customWidth="1"/>
    <col min="2" max="2" width="37.375" style="6" customWidth="1"/>
    <col min="3" max="4" width="2.875" style="1" customWidth="1"/>
    <col min="5" max="5" width="14.375" style="1" customWidth="1"/>
    <col min="6" max="6" width="7.75390625" style="1" customWidth="1"/>
    <col min="7" max="9" width="9.75390625" style="1" customWidth="1"/>
    <col min="10" max="16384" width="8.875" style="1" customWidth="1"/>
  </cols>
  <sheetData>
    <row r="1" spans="2:9" ht="118.5" customHeight="1">
      <c r="B1" s="23"/>
      <c r="C1" s="61"/>
      <c r="D1" s="61"/>
      <c r="E1" s="209"/>
      <c r="F1" s="220" t="s">
        <v>358</v>
      </c>
      <c r="G1" s="221"/>
      <c r="H1" s="221"/>
      <c r="I1" s="221"/>
    </row>
    <row r="2" spans="1:9" ht="17.25" customHeight="1">
      <c r="A2" s="224" t="s">
        <v>221</v>
      </c>
      <c r="B2" s="224"/>
      <c r="C2" s="224"/>
      <c r="D2" s="226"/>
      <c r="E2" s="226"/>
      <c r="F2" s="226"/>
      <c r="G2" s="226"/>
      <c r="H2" s="226"/>
      <c r="I2" s="226"/>
    </row>
    <row r="3" spans="1:6" ht="14.25" customHeight="1">
      <c r="A3" s="224" t="s">
        <v>240</v>
      </c>
      <c r="B3" s="224"/>
      <c r="C3" s="224"/>
      <c r="D3" s="224"/>
      <c r="E3" s="224"/>
      <c r="F3" s="224"/>
    </row>
    <row r="4" spans="3:9" ht="13.5" customHeight="1">
      <c r="C4" s="7"/>
      <c r="I4" s="1" t="s">
        <v>238</v>
      </c>
    </row>
    <row r="5" spans="1:9" ht="45.75" customHeight="1">
      <c r="A5" s="8" t="s">
        <v>23</v>
      </c>
      <c r="B5" s="9" t="s">
        <v>15</v>
      </c>
      <c r="C5" s="137" t="s">
        <v>2</v>
      </c>
      <c r="D5" s="137" t="s">
        <v>3</v>
      </c>
      <c r="E5" s="138" t="s">
        <v>4</v>
      </c>
      <c r="F5" s="138" t="s">
        <v>0</v>
      </c>
      <c r="G5" s="36" t="s">
        <v>210</v>
      </c>
      <c r="H5" s="36" t="s">
        <v>211</v>
      </c>
      <c r="I5" s="36" t="s">
        <v>256</v>
      </c>
    </row>
    <row r="6" spans="1:9" ht="45.75" customHeight="1">
      <c r="A6" s="8"/>
      <c r="B6" s="9"/>
      <c r="C6" s="137"/>
      <c r="D6" s="137"/>
      <c r="E6" s="138"/>
      <c r="F6" s="138"/>
      <c r="G6" s="36"/>
      <c r="H6" s="36"/>
      <c r="I6" s="36"/>
    </row>
    <row r="7" spans="1:9" ht="18.75" customHeight="1">
      <c r="A7" s="83">
        <v>1</v>
      </c>
      <c r="B7" s="84" t="s">
        <v>5</v>
      </c>
      <c r="C7" s="85" t="s">
        <v>6</v>
      </c>
      <c r="D7" s="85"/>
      <c r="E7" s="86"/>
      <c r="F7" s="87"/>
      <c r="G7" s="100">
        <f>G8+G14+G16+G27+G33+G31+G35</f>
        <v>6384.15</v>
      </c>
      <c r="H7" s="100">
        <f>H8+H14+H16+H27+H33+H31+H35</f>
        <v>3198</v>
      </c>
      <c r="I7" s="100">
        <f>I8+I14+I16+I27+I33+I31+I35</f>
        <v>3203</v>
      </c>
    </row>
    <row r="8" spans="1:9" ht="35.25" customHeight="1">
      <c r="A8" s="3" t="s">
        <v>38</v>
      </c>
      <c r="B8" s="167" t="s">
        <v>273</v>
      </c>
      <c r="C8" s="176" t="s">
        <v>6</v>
      </c>
      <c r="D8" s="176" t="s">
        <v>12</v>
      </c>
      <c r="E8" s="81"/>
      <c r="F8" s="80"/>
      <c r="G8" s="101">
        <f>G11+G13+G12</f>
        <v>1111.4</v>
      </c>
      <c r="H8" s="165">
        <f>H11+H13</f>
        <v>901</v>
      </c>
      <c r="I8" s="165">
        <f>I11+I13</f>
        <v>901</v>
      </c>
    </row>
    <row r="9" spans="1:9" ht="38.25" customHeight="1">
      <c r="A9" s="2"/>
      <c r="B9" s="55" t="s">
        <v>19</v>
      </c>
      <c r="C9" s="19" t="s">
        <v>6</v>
      </c>
      <c r="D9" s="19" t="s">
        <v>12</v>
      </c>
      <c r="E9" s="20" t="s">
        <v>166</v>
      </c>
      <c r="F9" s="21"/>
      <c r="G9" s="102">
        <f>G10</f>
        <v>1111.4</v>
      </c>
      <c r="H9" s="53">
        <f>H10</f>
        <v>901</v>
      </c>
      <c r="I9" s="53">
        <f>I10</f>
        <v>901</v>
      </c>
    </row>
    <row r="10" spans="1:9" ht="16.5" customHeight="1">
      <c r="A10" s="2"/>
      <c r="B10" s="55" t="s">
        <v>20</v>
      </c>
      <c r="C10" s="19" t="s">
        <v>6</v>
      </c>
      <c r="D10" s="19" t="s">
        <v>12</v>
      </c>
      <c r="E10" s="20" t="s">
        <v>165</v>
      </c>
      <c r="F10" s="21"/>
      <c r="G10" s="102">
        <f>G11+G13+G12</f>
        <v>1111.4</v>
      </c>
      <c r="H10" s="53">
        <f>H11+H13</f>
        <v>901</v>
      </c>
      <c r="I10" s="53">
        <f>I11+I13</f>
        <v>901</v>
      </c>
    </row>
    <row r="11" spans="1:9" ht="27.75" customHeight="1">
      <c r="A11" s="2"/>
      <c r="B11" s="55" t="s">
        <v>258</v>
      </c>
      <c r="C11" s="19" t="s">
        <v>6</v>
      </c>
      <c r="D11" s="19" t="s">
        <v>12</v>
      </c>
      <c r="E11" s="20" t="s">
        <v>167</v>
      </c>
      <c r="F11" s="21" t="s">
        <v>26</v>
      </c>
      <c r="G11" s="102">
        <v>829</v>
      </c>
      <c r="H11" s="164">
        <v>692</v>
      </c>
      <c r="I11" s="164">
        <v>692</v>
      </c>
    </row>
    <row r="12" spans="1:9" ht="27.75" customHeight="1">
      <c r="A12" s="2"/>
      <c r="B12" s="55" t="s">
        <v>258</v>
      </c>
      <c r="C12" s="19" t="s">
        <v>6</v>
      </c>
      <c r="D12" s="19" t="s">
        <v>12</v>
      </c>
      <c r="E12" s="20" t="s">
        <v>286</v>
      </c>
      <c r="F12" s="21" t="s">
        <v>26</v>
      </c>
      <c r="G12" s="102">
        <v>32.4</v>
      </c>
      <c r="H12" s="164"/>
      <c r="I12" s="164"/>
    </row>
    <row r="13" spans="1:9" ht="35.25" customHeight="1">
      <c r="A13" s="2"/>
      <c r="B13" s="55" t="s">
        <v>259</v>
      </c>
      <c r="C13" s="19" t="s">
        <v>6</v>
      </c>
      <c r="D13" s="19" t="s">
        <v>12</v>
      </c>
      <c r="E13" s="20" t="s">
        <v>167</v>
      </c>
      <c r="F13" s="21" t="s">
        <v>181</v>
      </c>
      <c r="G13" s="102">
        <v>250</v>
      </c>
      <c r="H13" s="164">
        <v>209</v>
      </c>
      <c r="I13" s="164">
        <v>209</v>
      </c>
    </row>
    <row r="14" spans="1:9" ht="48" customHeight="1">
      <c r="A14" s="2" t="s">
        <v>64</v>
      </c>
      <c r="B14" s="167" t="s">
        <v>277</v>
      </c>
      <c r="C14" s="177" t="s">
        <v>6</v>
      </c>
      <c r="D14" s="177" t="s">
        <v>16</v>
      </c>
      <c r="E14" s="20" t="s">
        <v>166</v>
      </c>
      <c r="F14" s="21"/>
      <c r="G14" s="102">
        <v>10</v>
      </c>
      <c r="H14" s="164">
        <v>10</v>
      </c>
      <c r="I14" s="164">
        <v>10</v>
      </c>
    </row>
    <row r="15" spans="1:9" ht="27" customHeight="1">
      <c r="A15" s="2"/>
      <c r="B15" s="55" t="s">
        <v>278</v>
      </c>
      <c r="C15" s="19" t="s">
        <v>6</v>
      </c>
      <c r="D15" s="19" t="s">
        <v>16</v>
      </c>
      <c r="E15" s="20" t="s">
        <v>281</v>
      </c>
      <c r="F15" s="21" t="s">
        <v>279</v>
      </c>
      <c r="G15" s="102">
        <v>10</v>
      </c>
      <c r="H15" s="164">
        <v>10</v>
      </c>
      <c r="I15" s="164">
        <v>10</v>
      </c>
    </row>
    <row r="16" spans="1:9" ht="51" customHeight="1">
      <c r="A16" s="3" t="s">
        <v>199</v>
      </c>
      <c r="B16" s="167" t="s">
        <v>274</v>
      </c>
      <c r="C16" s="176" t="s">
        <v>6</v>
      </c>
      <c r="D16" s="176" t="s">
        <v>7</v>
      </c>
      <c r="E16" s="81"/>
      <c r="F16" s="80"/>
      <c r="G16" s="101">
        <f>G17+G25</f>
        <v>3601</v>
      </c>
      <c r="H16" s="165">
        <f>H17+H25</f>
        <v>1825</v>
      </c>
      <c r="I16" s="165">
        <f>I17+I25</f>
        <v>1830</v>
      </c>
    </row>
    <row r="17" spans="1:9" ht="34.5" customHeight="1">
      <c r="A17" s="2"/>
      <c r="B17" s="55" t="s">
        <v>19</v>
      </c>
      <c r="C17" s="19" t="s">
        <v>6</v>
      </c>
      <c r="D17" s="19" t="s">
        <v>7</v>
      </c>
      <c r="E17" s="20" t="s">
        <v>166</v>
      </c>
      <c r="F17" s="21"/>
      <c r="G17" s="102">
        <f>G19+G20+G23+G22+G24+G21+G18</f>
        <v>3599</v>
      </c>
      <c r="H17" s="164">
        <f>H19+H20+H23+H22+H24+H21+H18</f>
        <v>1823</v>
      </c>
      <c r="I17" s="164">
        <f>I19+I20+I23+I22+I24+I21+I18</f>
        <v>1828</v>
      </c>
    </row>
    <row r="18" spans="1:9" ht="21.75" customHeight="1">
      <c r="A18" s="2"/>
      <c r="B18" s="55" t="s">
        <v>258</v>
      </c>
      <c r="C18" s="19" t="s">
        <v>6</v>
      </c>
      <c r="D18" s="19" t="s">
        <v>7</v>
      </c>
      <c r="E18" s="20" t="s">
        <v>169</v>
      </c>
      <c r="F18" s="21" t="s">
        <v>26</v>
      </c>
      <c r="G18" s="102">
        <v>1305.12</v>
      </c>
      <c r="H18" s="164">
        <v>1258</v>
      </c>
      <c r="I18" s="164">
        <v>1258</v>
      </c>
    </row>
    <row r="19" spans="1:9" ht="21.75" customHeight="1">
      <c r="A19" s="2"/>
      <c r="B19" s="55" t="s">
        <v>258</v>
      </c>
      <c r="C19" s="19" t="s">
        <v>6</v>
      </c>
      <c r="D19" s="19" t="s">
        <v>7</v>
      </c>
      <c r="E19" s="20" t="s">
        <v>287</v>
      </c>
      <c r="F19" s="21" t="s">
        <v>26</v>
      </c>
      <c r="G19" s="102">
        <v>55.88</v>
      </c>
      <c r="H19" s="164"/>
      <c r="I19" s="164"/>
    </row>
    <row r="20" spans="1:9" ht="34.5" customHeight="1">
      <c r="A20" s="2"/>
      <c r="B20" s="55" t="s">
        <v>260</v>
      </c>
      <c r="C20" s="19" t="s">
        <v>6</v>
      </c>
      <c r="D20" s="19" t="s">
        <v>7</v>
      </c>
      <c r="E20" s="20" t="s">
        <v>170</v>
      </c>
      <c r="F20" s="21" t="s">
        <v>27</v>
      </c>
      <c r="G20" s="102">
        <v>77</v>
      </c>
      <c r="H20" s="164">
        <v>27</v>
      </c>
      <c r="I20" s="164">
        <v>27</v>
      </c>
    </row>
    <row r="21" spans="1:9" ht="34.5" customHeight="1">
      <c r="A21" s="2"/>
      <c r="B21" s="55" t="s">
        <v>260</v>
      </c>
      <c r="C21" s="19" t="s">
        <v>6</v>
      </c>
      <c r="D21" s="19" t="s">
        <v>7</v>
      </c>
      <c r="E21" s="20" t="s">
        <v>282</v>
      </c>
      <c r="F21" s="21" t="s">
        <v>27</v>
      </c>
      <c r="G21" s="102">
        <v>33</v>
      </c>
      <c r="H21" s="164">
        <v>33</v>
      </c>
      <c r="I21" s="164">
        <v>33</v>
      </c>
    </row>
    <row r="22" spans="1:9" ht="34.5" customHeight="1">
      <c r="A22" s="2"/>
      <c r="B22" s="55" t="s">
        <v>259</v>
      </c>
      <c r="C22" s="19" t="s">
        <v>6</v>
      </c>
      <c r="D22" s="19" t="s">
        <v>7</v>
      </c>
      <c r="E22" s="20" t="s">
        <v>170</v>
      </c>
      <c r="F22" s="21" t="s">
        <v>181</v>
      </c>
      <c r="G22" s="102">
        <v>394</v>
      </c>
      <c r="H22" s="164">
        <v>376</v>
      </c>
      <c r="I22" s="164">
        <v>376</v>
      </c>
    </row>
    <row r="23" spans="1:9" ht="24.75" customHeight="1">
      <c r="A23" s="2"/>
      <c r="B23" s="55" t="s">
        <v>208</v>
      </c>
      <c r="C23" s="19" t="s">
        <v>6</v>
      </c>
      <c r="D23" s="19" t="s">
        <v>7</v>
      </c>
      <c r="E23" s="20" t="s">
        <v>171</v>
      </c>
      <c r="F23" s="21" t="s">
        <v>29</v>
      </c>
      <c r="G23" s="102">
        <f>224+1500</f>
        <v>1724</v>
      </c>
      <c r="H23" s="164">
        <v>124</v>
      </c>
      <c r="I23" s="164">
        <v>124</v>
      </c>
    </row>
    <row r="24" spans="1:9" ht="24.75" customHeight="1">
      <c r="A24" s="2"/>
      <c r="B24" s="55" t="s">
        <v>191</v>
      </c>
      <c r="C24" s="19" t="s">
        <v>6</v>
      </c>
      <c r="D24" s="19" t="s">
        <v>7</v>
      </c>
      <c r="E24" s="20" t="s">
        <v>170</v>
      </c>
      <c r="F24" s="21" t="s">
        <v>192</v>
      </c>
      <c r="G24" s="102">
        <v>10</v>
      </c>
      <c r="H24" s="164">
        <v>5</v>
      </c>
      <c r="I24" s="164">
        <v>10</v>
      </c>
    </row>
    <row r="25" spans="1:9" ht="15" customHeight="1">
      <c r="A25" s="2"/>
      <c r="B25" s="55" t="s">
        <v>154</v>
      </c>
      <c r="C25" s="19" t="s">
        <v>6</v>
      </c>
      <c r="D25" s="19" t="s">
        <v>7</v>
      </c>
      <c r="E25" s="54" t="s">
        <v>184</v>
      </c>
      <c r="F25" s="21"/>
      <c r="G25" s="102">
        <v>2</v>
      </c>
      <c r="H25" s="53">
        <v>2</v>
      </c>
      <c r="I25" s="53">
        <v>2</v>
      </c>
    </row>
    <row r="26" spans="1:9" ht="24.75" customHeight="1">
      <c r="A26" s="2"/>
      <c r="B26" s="55" t="s">
        <v>32</v>
      </c>
      <c r="C26" s="19" t="s">
        <v>6</v>
      </c>
      <c r="D26" s="19" t="s">
        <v>7</v>
      </c>
      <c r="E26" s="54" t="s">
        <v>168</v>
      </c>
      <c r="F26" s="21" t="s">
        <v>29</v>
      </c>
      <c r="G26" s="102">
        <v>2</v>
      </c>
      <c r="H26" s="164">
        <v>2</v>
      </c>
      <c r="I26" s="164">
        <v>2</v>
      </c>
    </row>
    <row r="27" spans="1:9" ht="39.75" customHeight="1">
      <c r="A27" s="3" t="s">
        <v>200</v>
      </c>
      <c r="B27" s="167" t="s">
        <v>275</v>
      </c>
      <c r="C27" s="176" t="s">
        <v>6</v>
      </c>
      <c r="D27" s="176" t="s">
        <v>68</v>
      </c>
      <c r="E27" s="81"/>
      <c r="F27" s="80"/>
      <c r="G27" s="101">
        <f>G29</f>
        <v>128.75</v>
      </c>
      <c r="H27" s="96">
        <f>H28</f>
        <v>50</v>
      </c>
      <c r="I27" s="96">
        <f>I28</f>
        <v>50</v>
      </c>
    </row>
    <row r="28" spans="1:9" ht="25.5" customHeight="1">
      <c r="A28" s="2"/>
      <c r="B28" s="55" t="s">
        <v>136</v>
      </c>
      <c r="C28" s="19" t="s">
        <v>6</v>
      </c>
      <c r="D28" s="19" t="s">
        <v>68</v>
      </c>
      <c r="E28" s="20" t="s">
        <v>182</v>
      </c>
      <c r="F28" s="21"/>
      <c r="G28" s="102">
        <f>G29</f>
        <v>128.75</v>
      </c>
      <c r="H28" s="164">
        <f>H29</f>
        <v>50</v>
      </c>
      <c r="I28" s="164">
        <f>I29</f>
        <v>50</v>
      </c>
    </row>
    <row r="29" spans="1:9" ht="15" customHeight="1">
      <c r="A29" s="2"/>
      <c r="B29" s="55" t="s">
        <v>276</v>
      </c>
      <c r="C29" s="19" t="s">
        <v>6</v>
      </c>
      <c r="D29" s="19" t="s">
        <v>68</v>
      </c>
      <c r="E29" s="20" t="s">
        <v>182</v>
      </c>
      <c r="F29" s="21" t="s">
        <v>137</v>
      </c>
      <c r="G29" s="102">
        <v>128.75</v>
      </c>
      <c r="H29" s="164">
        <v>50</v>
      </c>
      <c r="I29" s="164">
        <v>50</v>
      </c>
    </row>
    <row r="30" spans="1:9" ht="15" customHeight="1">
      <c r="A30" s="2" t="s">
        <v>201</v>
      </c>
      <c r="B30" s="55" t="s">
        <v>293</v>
      </c>
      <c r="C30" s="19" t="s">
        <v>6</v>
      </c>
      <c r="D30" s="19" t="s">
        <v>190</v>
      </c>
      <c r="E30" s="20"/>
      <c r="F30" s="21"/>
      <c r="G30" s="102">
        <f>G31</f>
        <v>450</v>
      </c>
      <c r="H30" s="164"/>
      <c r="I30" s="164"/>
    </row>
    <row r="31" spans="1:9" ht="18" customHeight="1">
      <c r="A31" s="2"/>
      <c r="B31" s="175" t="s">
        <v>294</v>
      </c>
      <c r="C31" s="176" t="s">
        <v>6</v>
      </c>
      <c r="D31" s="176" t="s">
        <v>190</v>
      </c>
      <c r="E31" s="20" t="s">
        <v>172</v>
      </c>
      <c r="F31" s="21"/>
      <c r="G31" s="102">
        <f>G32</f>
        <v>450</v>
      </c>
      <c r="H31" s="164"/>
      <c r="I31" s="164"/>
    </row>
    <row r="32" spans="1:9" ht="36" customHeight="1">
      <c r="A32" s="2"/>
      <c r="B32" s="173" t="s">
        <v>208</v>
      </c>
      <c r="C32" s="19" t="s">
        <v>6</v>
      </c>
      <c r="D32" s="19" t="s">
        <v>190</v>
      </c>
      <c r="E32" s="20" t="s">
        <v>172</v>
      </c>
      <c r="F32" s="21" t="s">
        <v>29</v>
      </c>
      <c r="G32" s="102">
        <v>450</v>
      </c>
      <c r="H32" s="164"/>
      <c r="I32" s="164"/>
    </row>
    <row r="33" spans="1:9" ht="20.25" customHeight="1">
      <c r="A33" s="56" t="s">
        <v>202</v>
      </c>
      <c r="B33" s="167" t="s">
        <v>141</v>
      </c>
      <c r="C33" s="176" t="s">
        <v>6</v>
      </c>
      <c r="D33" s="176" t="s">
        <v>10</v>
      </c>
      <c r="E33" s="81"/>
      <c r="F33" s="80"/>
      <c r="G33" s="101">
        <f>G34</f>
        <v>50</v>
      </c>
      <c r="H33" s="165">
        <f>H34</f>
        <v>50</v>
      </c>
      <c r="I33" s="165">
        <f>I34</f>
        <v>50</v>
      </c>
    </row>
    <row r="34" spans="1:10" ht="20.25" customHeight="1">
      <c r="A34" s="56"/>
      <c r="B34" s="55" t="s">
        <v>263</v>
      </c>
      <c r="C34" s="19" t="s">
        <v>6</v>
      </c>
      <c r="D34" s="19" t="s">
        <v>10</v>
      </c>
      <c r="E34" s="20" t="s">
        <v>183</v>
      </c>
      <c r="F34" s="21" t="s">
        <v>180</v>
      </c>
      <c r="G34" s="102">
        <v>50</v>
      </c>
      <c r="H34" s="53">
        <v>50</v>
      </c>
      <c r="I34" s="53">
        <v>50</v>
      </c>
      <c r="J34" s="135"/>
    </row>
    <row r="35" spans="1:10" ht="28.5" customHeight="1">
      <c r="A35" s="56" t="s">
        <v>203</v>
      </c>
      <c r="B35" s="167" t="s">
        <v>154</v>
      </c>
      <c r="C35" s="176" t="s">
        <v>6</v>
      </c>
      <c r="D35" s="176" t="s">
        <v>155</v>
      </c>
      <c r="E35" s="81"/>
      <c r="F35" s="80"/>
      <c r="G35" s="101">
        <f>G36+G37+G38</f>
        <v>1033</v>
      </c>
      <c r="H35" s="165">
        <f>H36+H37+H38</f>
        <v>362</v>
      </c>
      <c r="I35" s="165">
        <f>I36+I37+I38</f>
        <v>362</v>
      </c>
      <c r="J35" s="136"/>
    </row>
    <row r="36" spans="1:10" ht="27" customHeight="1">
      <c r="A36" s="56"/>
      <c r="B36" s="55" t="s">
        <v>261</v>
      </c>
      <c r="C36" s="19" t="s">
        <v>6</v>
      </c>
      <c r="D36" s="19" t="s">
        <v>155</v>
      </c>
      <c r="E36" s="20" t="s">
        <v>172</v>
      </c>
      <c r="F36" s="21" t="s">
        <v>28</v>
      </c>
      <c r="G36" s="102">
        <v>210</v>
      </c>
      <c r="H36" s="53">
        <v>100</v>
      </c>
      <c r="I36" s="53">
        <v>100</v>
      </c>
      <c r="J36" s="135"/>
    </row>
    <row r="37" spans="1:9" ht="24.75" customHeight="1">
      <c r="A37" s="56"/>
      <c r="B37" s="55" t="s">
        <v>208</v>
      </c>
      <c r="C37" s="19" t="s">
        <v>6</v>
      </c>
      <c r="D37" s="19" t="s">
        <v>155</v>
      </c>
      <c r="E37" s="20" t="s">
        <v>172</v>
      </c>
      <c r="F37" s="21" t="s">
        <v>29</v>
      </c>
      <c r="G37" s="102">
        <v>775.3</v>
      </c>
      <c r="H37" s="164">
        <v>232</v>
      </c>
      <c r="I37" s="164">
        <v>232</v>
      </c>
    </row>
    <row r="38" spans="1:9" ht="24.75" customHeight="1">
      <c r="A38" s="56"/>
      <c r="B38" s="55" t="s">
        <v>191</v>
      </c>
      <c r="C38" s="19" t="s">
        <v>6</v>
      </c>
      <c r="D38" s="19" t="s">
        <v>155</v>
      </c>
      <c r="E38" s="20" t="s">
        <v>172</v>
      </c>
      <c r="F38" s="21"/>
      <c r="G38" s="102">
        <f>G40+G41+G42+G39</f>
        <v>47.699999999999996</v>
      </c>
      <c r="H38" s="164">
        <f>H40+H41+H42+H39</f>
        <v>30</v>
      </c>
      <c r="I38" s="164">
        <f>I40+I41+I42+I39</f>
        <v>30</v>
      </c>
    </row>
    <row r="39" spans="1:9" ht="22.5" customHeight="1">
      <c r="A39" s="56"/>
      <c r="B39" s="55" t="s">
        <v>292</v>
      </c>
      <c r="C39" s="19" t="s">
        <v>6</v>
      </c>
      <c r="D39" s="19" t="s">
        <v>155</v>
      </c>
      <c r="E39" s="20" t="s">
        <v>172</v>
      </c>
      <c r="F39" s="21" t="s">
        <v>288</v>
      </c>
      <c r="G39" s="102">
        <v>13.76</v>
      </c>
      <c r="H39" s="164"/>
      <c r="I39" s="164"/>
    </row>
    <row r="40" spans="1:9" ht="22.5" customHeight="1">
      <c r="A40" s="56"/>
      <c r="B40" s="55" t="s">
        <v>96</v>
      </c>
      <c r="C40" s="19" t="s">
        <v>6</v>
      </c>
      <c r="D40" s="19" t="s">
        <v>155</v>
      </c>
      <c r="E40" s="20" t="s">
        <v>172</v>
      </c>
      <c r="F40" s="21" t="s">
        <v>30</v>
      </c>
      <c r="G40" s="102">
        <v>10</v>
      </c>
      <c r="H40" s="164">
        <v>10</v>
      </c>
      <c r="I40" s="164">
        <v>10</v>
      </c>
    </row>
    <row r="41" spans="1:9" ht="22.5" customHeight="1">
      <c r="A41" s="56"/>
      <c r="B41" s="55" t="s">
        <v>262</v>
      </c>
      <c r="C41" s="19" t="s">
        <v>6</v>
      </c>
      <c r="D41" s="19" t="s">
        <v>155</v>
      </c>
      <c r="E41" s="20" t="s">
        <v>172</v>
      </c>
      <c r="F41" s="21" t="s">
        <v>31</v>
      </c>
      <c r="G41" s="102">
        <v>10</v>
      </c>
      <c r="H41" s="164">
        <v>10</v>
      </c>
      <c r="I41" s="164">
        <v>10</v>
      </c>
    </row>
    <row r="42" spans="1:9" ht="22.5" customHeight="1">
      <c r="A42" s="56"/>
      <c r="B42" s="55" t="s">
        <v>191</v>
      </c>
      <c r="C42" s="19" t="s">
        <v>6</v>
      </c>
      <c r="D42" s="19" t="s">
        <v>155</v>
      </c>
      <c r="E42" s="20" t="s">
        <v>172</v>
      </c>
      <c r="F42" s="21" t="s">
        <v>192</v>
      </c>
      <c r="G42" s="102">
        <v>13.94</v>
      </c>
      <c r="H42" s="164">
        <v>10</v>
      </c>
      <c r="I42" s="164">
        <v>10</v>
      </c>
    </row>
    <row r="43" spans="1:9" ht="22.5" customHeight="1">
      <c r="A43" s="83">
        <v>2</v>
      </c>
      <c r="B43" s="84" t="s">
        <v>33</v>
      </c>
      <c r="C43" s="85" t="s">
        <v>12</v>
      </c>
      <c r="D43" s="85"/>
      <c r="E43" s="86"/>
      <c r="F43" s="87"/>
      <c r="G43" s="139">
        <f aca="true" t="shared" si="0" ref="G43:I44">G44</f>
        <v>203</v>
      </c>
      <c r="H43" s="140">
        <f t="shared" si="0"/>
        <v>204</v>
      </c>
      <c r="I43" s="140">
        <f t="shared" si="0"/>
        <v>210</v>
      </c>
    </row>
    <row r="44" spans="1:9" ht="22.5" customHeight="1">
      <c r="A44" s="56" t="s">
        <v>39</v>
      </c>
      <c r="B44" s="55" t="s">
        <v>34</v>
      </c>
      <c r="C44" s="19" t="s">
        <v>12</v>
      </c>
      <c r="D44" s="19" t="s">
        <v>16</v>
      </c>
      <c r="E44" s="54"/>
      <c r="F44" s="21"/>
      <c r="G44" s="102">
        <f t="shared" si="0"/>
        <v>203</v>
      </c>
      <c r="H44" s="53">
        <f t="shared" si="0"/>
        <v>204</v>
      </c>
      <c r="I44" s="53">
        <f t="shared" si="0"/>
        <v>210</v>
      </c>
    </row>
    <row r="45" spans="1:9" ht="24" customHeight="1">
      <c r="A45" s="22"/>
      <c r="B45" s="55" t="s">
        <v>35</v>
      </c>
      <c r="C45" s="19" t="s">
        <v>12</v>
      </c>
      <c r="D45" s="19" t="s">
        <v>16</v>
      </c>
      <c r="E45" s="54" t="s">
        <v>174</v>
      </c>
      <c r="F45" s="21"/>
      <c r="G45" s="102">
        <f>SUM(G46:G49)</f>
        <v>203</v>
      </c>
      <c r="H45" s="53">
        <f>SUM(H46:H49)</f>
        <v>204</v>
      </c>
      <c r="I45" s="53">
        <f>SUM(I46:I49)</f>
        <v>210</v>
      </c>
    </row>
    <row r="46" spans="1:9" ht="30.75" customHeight="1">
      <c r="A46" s="22"/>
      <c r="B46" s="55" t="s">
        <v>258</v>
      </c>
      <c r="C46" s="19" t="s">
        <v>12</v>
      </c>
      <c r="D46" s="19" t="s">
        <v>16</v>
      </c>
      <c r="E46" s="54" t="s">
        <v>173</v>
      </c>
      <c r="F46" s="21" t="s">
        <v>26</v>
      </c>
      <c r="G46" s="102">
        <v>151</v>
      </c>
      <c r="H46" s="164">
        <v>152</v>
      </c>
      <c r="I46" s="164">
        <v>158</v>
      </c>
    </row>
    <row r="47" spans="1:9" ht="35.25" customHeight="1">
      <c r="A47" s="22"/>
      <c r="B47" s="55" t="s">
        <v>260</v>
      </c>
      <c r="C47" s="19" t="s">
        <v>12</v>
      </c>
      <c r="D47" s="19" t="s">
        <v>16</v>
      </c>
      <c r="E47" s="54" t="s">
        <v>173</v>
      </c>
      <c r="F47" s="21" t="s">
        <v>27</v>
      </c>
      <c r="G47" s="102">
        <v>5</v>
      </c>
      <c r="H47" s="164">
        <v>5</v>
      </c>
      <c r="I47" s="164">
        <v>5</v>
      </c>
    </row>
    <row r="48" spans="1:9" ht="22.5" customHeight="1">
      <c r="A48" s="22"/>
      <c r="B48" s="55" t="s">
        <v>259</v>
      </c>
      <c r="C48" s="19" t="s">
        <v>12</v>
      </c>
      <c r="D48" s="19" t="s">
        <v>16</v>
      </c>
      <c r="E48" s="54" t="s">
        <v>173</v>
      </c>
      <c r="F48" s="21" t="s">
        <v>181</v>
      </c>
      <c r="G48" s="102">
        <v>46</v>
      </c>
      <c r="H48" s="164">
        <v>46</v>
      </c>
      <c r="I48" s="164">
        <v>46</v>
      </c>
    </row>
    <row r="49" spans="1:9" ht="35.25" customHeight="1">
      <c r="A49" s="22"/>
      <c r="B49" s="55" t="s">
        <v>208</v>
      </c>
      <c r="C49" s="19" t="s">
        <v>12</v>
      </c>
      <c r="D49" s="19" t="s">
        <v>16</v>
      </c>
      <c r="E49" s="54" t="s">
        <v>173</v>
      </c>
      <c r="F49" s="21" t="s">
        <v>29</v>
      </c>
      <c r="G49" s="102">
        <v>1</v>
      </c>
      <c r="H49" s="164">
        <v>1</v>
      </c>
      <c r="I49" s="164">
        <v>1</v>
      </c>
    </row>
    <row r="50" spans="1:9" ht="31.5" customHeight="1">
      <c r="A50" s="83">
        <v>3</v>
      </c>
      <c r="B50" s="84" t="s">
        <v>18</v>
      </c>
      <c r="C50" s="85" t="s">
        <v>16</v>
      </c>
      <c r="D50" s="85"/>
      <c r="E50" s="94"/>
      <c r="F50" s="87"/>
      <c r="G50" s="139">
        <f>G51+G54</f>
        <v>40</v>
      </c>
      <c r="H50" s="140">
        <f>H51+H54</f>
        <v>40</v>
      </c>
      <c r="I50" s="140">
        <f>I51+I54</f>
        <v>40</v>
      </c>
    </row>
    <row r="51" spans="1:9" ht="39" customHeight="1">
      <c r="A51" s="56" t="s">
        <v>40</v>
      </c>
      <c r="B51" s="55" t="s">
        <v>264</v>
      </c>
      <c r="C51" s="19" t="s">
        <v>16</v>
      </c>
      <c r="D51" s="19" t="s">
        <v>13</v>
      </c>
      <c r="E51" s="20"/>
      <c r="F51" s="21"/>
      <c r="G51" s="102">
        <f aca="true" t="shared" si="1" ref="G51:I52">G52</f>
        <v>10</v>
      </c>
      <c r="H51" s="53">
        <f t="shared" si="1"/>
        <v>10</v>
      </c>
      <c r="I51" s="53">
        <f t="shared" si="1"/>
        <v>10</v>
      </c>
    </row>
    <row r="52" spans="1:9" ht="24" customHeight="1">
      <c r="A52" s="22"/>
      <c r="B52" s="55" t="s">
        <v>21</v>
      </c>
      <c r="C52" s="19" t="s">
        <v>16</v>
      </c>
      <c r="D52" s="19" t="s">
        <v>13</v>
      </c>
      <c r="E52" s="20" t="s">
        <v>175</v>
      </c>
      <c r="F52" s="21"/>
      <c r="G52" s="102">
        <f t="shared" si="1"/>
        <v>10</v>
      </c>
      <c r="H52" s="53">
        <f t="shared" si="1"/>
        <v>10</v>
      </c>
      <c r="I52" s="53">
        <f t="shared" si="1"/>
        <v>10</v>
      </c>
    </row>
    <row r="53" spans="1:9" ht="32.25" customHeight="1">
      <c r="A53" s="22"/>
      <c r="B53" s="55" t="s">
        <v>208</v>
      </c>
      <c r="C53" s="19" t="s">
        <v>16</v>
      </c>
      <c r="D53" s="19" t="s">
        <v>13</v>
      </c>
      <c r="E53" s="20" t="s">
        <v>175</v>
      </c>
      <c r="F53" s="21" t="s">
        <v>29</v>
      </c>
      <c r="G53" s="102">
        <v>10</v>
      </c>
      <c r="H53" s="164">
        <v>10</v>
      </c>
      <c r="I53" s="164">
        <v>10</v>
      </c>
    </row>
    <row r="54" spans="1:9" ht="23.25" customHeight="1">
      <c r="A54" s="56" t="s">
        <v>41</v>
      </c>
      <c r="B54" s="55" t="s">
        <v>36</v>
      </c>
      <c r="C54" s="19" t="s">
        <v>37</v>
      </c>
      <c r="D54" s="19" t="s">
        <v>75</v>
      </c>
      <c r="E54" s="54"/>
      <c r="F54" s="21"/>
      <c r="G54" s="102">
        <f aca="true" t="shared" si="2" ref="G54:I55">G55</f>
        <v>30</v>
      </c>
      <c r="H54" s="164">
        <f t="shared" si="2"/>
        <v>30</v>
      </c>
      <c r="I54" s="164">
        <f t="shared" si="2"/>
        <v>30</v>
      </c>
    </row>
    <row r="55" spans="1:9" ht="24.75" customHeight="1">
      <c r="A55" s="22"/>
      <c r="B55" s="55" t="s">
        <v>82</v>
      </c>
      <c r="C55" s="19" t="s">
        <v>37</v>
      </c>
      <c r="D55" s="19" t="s">
        <v>75</v>
      </c>
      <c r="E55" s="54" t="s">
        <v>177</v>
      </c>
      <c r="F55" s="21"/>
      <c r="G55" s="102">
        <f t="shared" si="2"/>
        <v>30</v>
      </c>
      <c r="H55" s="102">
        <f t="shared" si="2"/>
        <v>30</v>
      </c>
      <c r="I55" s="102">
        <f t="shared" si="2"/>
        <v>30</v>
      </c>
    </row>
    <row r="56" spans="1:9" ht="24.75" customHeight="1">
      <c r="A56" s="22"/>
      <c r="B56" s="55" t="s">
        <v>208</v>
      </c>
      <c r="C56" s="19" t="s">
        <v>37</v>
      </c>
      <c r="D56" s="19" t="s">
        <v>75</v>
      </c>
      <c r="E56" s="54" t="s">
        <v>176</v>
      </c>
      <c r="F56" s="21" t="s">
        <v>29</v>
      </c>
      <c r="G56" s="102">
        <v>30</v>
      </c>
      <c r="H56" s="164">
        <v>30</v>
      </c>
      <c r="I56" s="164">
        <v>30</v>
      </c>
    </row>
    <row r="57" spans="1:9" ht="24.75" customHeight="1">
      <c r="A57" s="83">
        <v>4</v>
      </c>
      <c r="B57" s="84" t="s">
        <v>8</v>
      </c>
      <c r="C57" s="85" t="s">
        <v>7</v>
      </c>
      <c r="D57" s="85"/>
      <c r="E57" s="86"/>
      <c r="F57" s="87"/>
      <c r="G57" s="141">
        <f>G58</f>
        <v>1488</v>
      </c>
      <c r="H57" s="141">
        <f aca="true" t="shared" si="3" ref="H57:I59">H58</f>
        <v>888</v>
      </c>
      <c r="I57" s="141">
        <f t="shared" si="3"/>
        <v>888</v>
      </c>
    </row>
    <row r="58" spans="1:9" s="25" customFormat="1" ht="19.5" customHeight="1">
      <c r="A58" s="56" t="s">
        <v>42</v>
      </c>
      <c r="B58" s="55" t="s">
        <v>97</v>
      </c>
      <c r="C58" s="19" t="s">
        <v>7</v>
      </c>
      <c r="D58" s="19" t="s">
        <v>13</v>
      </c>
      <c r="E58" s="54"/>
      <c r="F58" s="21"/>
      <c r="G58" s="102">
        <f>G59</f>
        <v>1488</v>
      </c>
      <c r="H58" s="164">
        <f t="shared" si="3"/>
        <v>888</v>
      </c>
      <c r="I58" s="164">
        <f t="shared" si="3"/>
        <v>888</v>
      </c>
    </row>
    <row r="59" spans="1:9" s="25" customFormat="1" ht="19.5" customHeight="1">
      <c r="A59" s="56"/>
      <c r="B59" s="55" t="s">
        <v>212</v>
      </c>
      <c r="C59" s="19" t="s">
        <v>7</v>
      </c>
      <c r="D59" s="19" t="s">
        <v>13</v>
      </c>
      <c r="E59" s="54" t="s">
        <v>280</v>
      </c>
      <c r="F59" s="21"/>
      <c r="G59" s="102">
        <f>G60+G61</f>
        <v>1488</v>
      </c>
      <c r="H59" s="164">
        <f t="shared" si="3"/>
        <v>888</v>
      </c>
      <c r="I59" s="164">
        <f t="shared" si="3"/>
        <v>888</v>
      </c>
    </row>
    <row r="60" spans="1:9" ht="24" customHeight="1">
      <c r="A60" s="56"/>
      <c r="B60" s="55" t="s">
        <v>208</v>
      </c>
      <c r="C60" s="19" t="s">
        <v>7</v>
      </c>
      <c r="D60" s="19" t="s">
        <v>13</v>
      </c>
      <c r="E60" s="54" t="s">
        <v>280</v>
      </c>
      <c r="F60" s="21" t="s">
        <v>29</v>
      </c>
      <c r="G60" s="102">
        <f>888+500</f>
        <v>1388</v>
      </c>
      <c r="H60" s="164">
        <v>888</v>
      </c>
      <c r="I60" s="164">
        <v>888</v>
      </c>
    </row>
    <row r="61" spans="1:9" ht="24" customHeight="1">
      <c r="A61" s="56"/>
      <c r="B61" s="55" t="s">
        <v>191</v>
      </c>
      <c r="C61" s="19" t="s">
        <v>7</v>
      </c>
      <c r="D61" s="19" t="s">
        <v>13</v>
      </c>
      <c r="E61" s="54" t="s">
        <v>280</v>
      </c>
      <c r="F61" s="21" t="s">
        <v>192</v>
      </c>
      <c r="G61" s="102">
        <v>100</v>
      </c>
      <c r="H61" s="164"/>
      <c r="I61" s="164"/>
    </row>
    <row r="62" spans="1:9" ht="20.25" customHeight="1">
      <c r="A62" s="89" t="s">
        <v>93</v>
      </c>
      <c r="B62" s="90" t="s">
        <v>1</v>
      </c>
      <c r="C62" s="85" t="s">
        <v>11</v>
      </c>
      <c r="D62" s="85"/>
      <c r="E62" s="88"/>
      <c r="F62" s="87"/>
      <c r="G62" s="141">
        <f>G63</f>
        <v>5161.22</v>
      </c>
      <c r="H62" s="141">
        <f>H63</f>
        <v>900</v>
      </c>
      <c r="I62" s="141">
        <f>I63</f>
        <v>900</v>
      </c>
    </row>
    <row r="63" spans="1:9" ht="29.25" customHeight="1">
      <c r="A63" s="56" t="s">
        <v>257</v>
      </c>
      <c r="B63" s="55" t="s">
        <v>22</v>
      </c>
      <c r="C63" s="19" t="s">
        <v>11</v>
      </c>
      <c r="D63" s="19" t="s">
        <v>16</v>
      </c>
      <c r="E63" s="52"/>
      <c r="F63" s="21"/>
      <c r="G63" s="102">
        <f>G64+G66+G68+G69+G70+G65+G67</f>
        <v>5161.22</v>
      </c>
      <c r="H63" s="102">
        <f>H64+H66+H68+H69+H70+H65</f>
        <v>900</v>
      </c>
      <c r="I63" s="102">
        <f>I64+I66+I68+I69+I70+I65</f>
        <v>900</v>
      </c>
    </row>
    <row r="64" spans="1:9" ht="36" customHeight="1">
      <c r="A64" s="22"/>
      <c r="B64" s="55" t="s">
        <v>271</v>
      </c>
      <c r="C64" s="19" t="s">
        <v>11</v>
      </c>
      <c r="D64" s="19" t="s">
        <v>16</v>
      </c>
      <c r="E64" s="52" t="s">
        <v>185</v>
      </c>
      <c r="F64" s="21" t="s">
        <v>29</v>
      </c>
      <c r="G64" s="102">
        <v>2000</v>
      </c>
      <c r="H64" s="53">
        <v>300</v>
      </c>
      <c r="I64" s="53">
        <v>300</v>
      </c>
    </row>
    <row r="65" spans="1:9" ht="23.25" customHeight="1">
      <c r="A65" s="22"/>
      <c r="B65" s="55" t="s">
        <v>292</v>
      </c>
      <c r="C65" s="19" t="s">
        <v>11</v>
      </c>
      <c r="D65" s="19" t="s">
        <v>16</v>
      </c>
      <c r="E65" s="52" t="s">
        <v>185</v>
      </c>
      <c r="F65" s="21" t="s">
        <v>288</v>
      </c>
      <c r="G65" s="102">
        <v>14.42</v>
      </c>
      <c r="H65" s="53"/>
      <c r="I65" s="53"/>
    </row>
    <row r="66" spans="1:9" ht="36" customHeight="1">
      <c r="A66" s="56"/>
      <c r="B66" s="55" t="s">
        <v>272</v>
      </c>
      <c r="C66" s="19" t="s">
        <v>11</v>
      </c>
      <c r="D66" s="19" t="s">
        <v>16</v>
      </c>
      <c r="E66" s="52" t="s">
        <v>186</v>
      </c>
      <c r="F66" s="21" t="s">
        <v>29</v>
      </c>
      <c r="G66" s="102">
        <v>1285.6</v>
      </c>
      <c r="H66" s="53">
        <v>600</v>
      </c>
      <c r="I66" s="53">
        <v>600</v>
      </c>
    </row>
    <row r="67" spans="1:9" ht="21.75" customHeight="1">
      <c r="A67" s="56"/>
      <c r="B67" s="55" t="s">
        <v>292</v>
      </c>
      <c r="C67" s="19" t="s">
        <v>11</v>
      </c>
      <c r="D67" s="19" t="s">
        <v>16</v>
      </c>
      <c r="E67" s="52" t="s">
        <v>186</v>
      </c>
      <c r="F67" s="21" t="s">
        <v>288</v>
      </c>
      <c r="G67" s="102">
        <v>2</v>
      </c>
      <c r="H67" s="53"/>
      <c r="I67" s="53"/>
    </row>
    <row r="68" spans="1:9" ht="36" customHeight="1">
      <c r="A68" s="56"/>
      <c r="B68" s="55" t="s">
        <v>272</v>
      </c>
      <c r="C68" s="19" t="s">
        <v>11</v>
      </c>
      <c r="D68" s="19" t="s">
        <v>16</v>
      </c>
      <c r="E68" s="52" t="s">
        <v>295</v>
      </c>
      <c r="F68" s="21" t="s">
        <v>29</v>
      </c>
      <c r="G68" s="102">
        <v>1644.1</v>
      </c>
      <c r="H68" s="53"/>
      <c r="I68" s="53"/>
    </row>
    <row r="69" spans="1:9" ht="36" customHeight="1">
      <c r="A69" s="56"/>
      <c r="B69" s="55" t="s">
        <v>272</v>
      </c>
      <c r="C69" s="19" t="s">
        <v>11</v>
      </c>
      <c r="D69" s="19" t="s">
        <v>16</v>
      </c>
      <c r="E69" s="52" t="s">
        <v>352</v>
      </c>
      <c r="F69" s="21" t="s">
        <v>29</v>
      </c>
      <c r="G69" s="102">
        <v>115.1</v>
      </c>
      <c r="H69" s="53"/>
      <c r="I69" s="53"/>
    </row>
    <row r="70" spans="1:9" ht="36" customHeight="1">
      <c r="A70" s="56"/>
      <c r="B70" s="55" t="s">
        <v>272</v>
      </c>
      <c r="C70" s="19" t="s">
        <v>11</v>
      </c>
      <c r="D70" s="19" t="s">
        <v>16</v>
      </c>
      <c r="E70" s="52" t="s">
        <v>353</v>
      </c>
      <c r="F70" s="21" t="s">
        <v>29</v>
      </c>
      <c r="G70" s="102">
        <v>100</v>
      </c>
      <c r="H70" s="53"/>
      <c r="I70" s="53"/>
    </row>
    <row r="71" spans="1:9" ht="23.25" customHeight="1">
      <c r="A71" s="89" t="s">
        <v>108</v>
      </c>
      <c r="B71" s="84" t="s">
        <v>241</v>
      </c>
      <c r="C71" s="85" t="s">
        <v>190</v>
      </c>
      <c r="D71" s="85"/>
      <c r="E71" s="88"/>
      <c r="F71" s="87"/>
      <c r="G71" s="141">
        <f aca="true" t="shared" si="4" ref="G71:I72">G72</f>
        <v>20</v>
      </c>
      <c r="H71" s="166">
        <f t="shared" si="4"/>
        <v>50</v>
      </c>
      <c r="I71" s="166">
        <f t="shared" si="4"/>
        <v>50</v>
      </c>
    </row>
    <row r="72" spans="1:9" ht="21" customHeight="1">
      <c r="A72" s="56"/>
      <c r="B72" s="55" t="s">
        <v>265</v>
      </c>
      <c r="C72" s="19" t="s">
        <v>190</v>
      </c>
      <c r="D72" s="19" t="s">
        <v>190</v>
      </c>
      <c r="E72" s="52"/>
      <c r="F72" s="21"/>
      <c r="G72" s="102">
        <f t="shared" si="4"/>
        <v>20</v>
      </c>
      <c r="H72" s="164">
        <f t="shared" si="4"/>
        <v>50</v>
      </c>
      <c r="I72" s="164">
        <f t="shared" si="4"/>
        <v>50</v>
      </c>
    </row>
    <row r="73" spans="1:9" ht="21.75" customHeight="1">
      <c r="A73" s="56"/>
      <c r="B73" s="55" t="s">
        <v>208</v>
      </c>
      <c r="C73" s="19" t="s">
        <v>190</v>
      </c>
      <c r="D73" s="19" t="s">
        <v>190</v>
      </c>
      <c r="E73" s="20" t="s">
        <v>172</v>
      </c>
      <c r="F73" s="21" t="s">
        <v>29</v>
      </c>
      <c r="G73" s="102">
        <f>50-30</f>
        <v>20</v>
      </c>
      <c r="H73" s="53">
        <v>50</v>
      </c>
      <c r="I73" s="53">
        <v>50</v>
      </c>
    </row>
    <row r="74" spans="1:9" ht="17.25" customHeight="1">
      <c r="A74" s="83" t="s">
        <v>205</v>
      </c>
      <c r="B74" s="91" t="s">
        <v>266</v>
      </c>
      <c r="C74" s="92" t="s">
        <v>17</v>
      </c>
      <c r="D74" s="92"/>
      <c r="E74" s="93"/>
      <c r="F74" s="87"/>
      <c r="G74" s="141">
        <f>G75</f>
        <v>2990.23</v>
      </c>
      <c r="H74" s="141">
        <f>H75</f>
        <v>1547</v>
      </c>
      <c r="I74" s="141">
        <f>I75</f>
        <v>1547</v>
      </c>
    </row>
    <row r="75" spans="1:9" ht="22.5" customHeight="1">
      <c r="A75" s="56"/>
      <c r="B75" s="55" t="s">
        <v>267</v>
      </c>
      <c r="C75" s="19" t="s">
        <v>9</v>
      </c>
      <c r="D75" s="19" t="s">
        <v>6</v>
      </c>
      <c r="E75" s="21"/>
      <c r="F75" s="21"/>
      <c r="G75" s="102">
        <f>G76+G77+G78</f>
        <v>2990.23</v>
      </c>
      <c r="H75" s="102">
        <f>H76+H77+H78</f>
        <v>1547</v>
      </c>
      <c r="I75" s="102">
        <f>I76+I77+I78</f>
        <v>1547</v>
      </c>
    </row>
    <row r="76" spans="1:9" ht="24" customHeight="1">
      <c r="A76" s="22"/>
      <c r="B76" s="55" t="s">
        <v>268</v>
      </c>
      <c r="C76" s="19" t="s">
        <v>9</v>
      </c>
      <c r="D76" s="19" t="s">
        <v>6</v>
      </c>
      <c r="E76" s="21" t="s">
        <v>187</v>
      </c>
      <c r="F76" s="21" t="s">
        <v>145</v>
      </c>
      <c r="G76" s="102">
        <v>2223.3</v>
      </c>
      <c r="H76" s="53">
        <v>1547</v>
      </c>
      <c r="I76" s="53">
        <v>1547</v>
      </c>
    </row>
    <row r="77" spans="1:9" ht="24" customHeight="1">
      <c r="A77" s="22"/>
      <c r="B77" s="55" t="s">
        <v>268</v>
      </c>
      <c r="C77" s="19" t="s">
        <v>9</v>
      </c>
      <c r="D77" s="19" t="s">
        <v>6</v>
      </c>
      <c r="E77" s="21" t="s">
        <v>290</v>
      </c>
      <c r="F77" s="21" t="s">
        <v>145</v>
      </c>
      <c r="G77" s="102">
        <v>690.23</v>
      </c>
      <c r="H77" s="53"/>
      <c r="I77" s="53"/>
    </row>
    <row r="78" spans="1:9" ht="24" customHeight="1">
      <c r="A78" s="22"/>
      <c r="B78" s="55" t="s">
        <v>268</v>
      </c>
      <c r="C78" s="19" t="s">
        <v>9</v>
      </c>
      <c r="D78" s="19" t="s">
        <v>6</v>
      </c>
      <c r="E78" s="21" t="s">
        <v>289</v>
      </c>
      <c r="F78" s="21" t="s">
        <v>145</v>
      </c>
      <c r="G78" s="163">
        <v>76.7</v>
      </c>
      <c r="H78" s="53"/>
      <c r="I78" s="53"/>
    </row>
    <row r="79" spans="1:9" ht="20.25" customHeight="1">
      <c r="A79" s="83" t="s">
        <v>206</v>
      </c>
      <c r="B79" s="84" t="s">
        <v>138</v>
      </c>
      <c r="C79" s="85" t="s">
        <v>14</v>
      </c>
      <c r="D79" s="85"/>
      <c r="E79" s="87"/>
      <c r="F79" s="87"/>
      <c r="G79" s="141">
        <f aca="true" t="shared" si="5" ref="G79:I80">G80</f>
        <v>30</v>
      </c>
      <c r="H79" s="142">
        <f t="shared" si="5"/>
        <v>50</v>
      </c>
      <c r="I79" s="142">
        <f t="shared" si="5"/>
        <v>40</v>
      </c>
    </row>
    <row r="80" spans="1:9" ht="24.75" customHeight="1">
      <c r="A80" s="22"/>
      <c r="B80" s="55" t="s">
        <v>139</v>
      </c>
      <c r="C80" s="19" t="s">
        <v>14</v>
      </c>
      <c r="D80" s="19" t="s">
        <v>16</v>
      </c>
      <c r="E80" s="21"/>
      <c r="F80" s="21"/>
      <c r="G80" s="102">
        <f t="shared" si="5"/>
        <v>30</v>
      </c>
      <c r="H80" s="53">
        <f t="shared" si="5"/>
        <v>50</v>
      </c>
      <c r="I80" s="53">
        <f t="shared" si="5"/>
        <v>40</v>
      </c>
    </row>
    <row r="81" spans="1:9" ht="22.5" customHeight="1">
      <c r="A81" s="22"/>
      <c r="B81" s="55" t="s">
        <v>269</v>
      </c>
      <c r="C81" s="19" t="s">
        <v>14</v>
      </c>
      <c r="D81" s="19" t="s">
        <v>16</v>
      </c>
      <c r="E81" s="21" t="s">
        <v>189</v>
      </c>
      <c r="F81" s="21" t="s">
        <v>140</v>
      </c>
      <c r="G81" s="102">
        <v>30</v>
      </c>
      <c r="H81" s="53">
        <v>50</v>
      </c>
      <c r="I81" s="53">
        <v>40</v>
      </c>
    </row>
    <row r="82" spans="1:9" ht="24" customHeight="1">
      <c r="A82" s="89" t="s">
        <v>207</v>
      </c>
      <c r="B82" s="84" t="s">
        <v>270</v>
      </c>
      <c r="C82" s="85" t="s">
        <v>10</v>
      </c>
      <c r="D82" s="85"/>
      <c r="E82" s="88"/>
      <c r="F82" s="87"/>
      <c r="G82" s="141">
        <f aca="true" t="shared" si="6" ref="G82:I83">G83</f>
        <v>30</v>
      </c>
      <c r="H82" s="142">
        <f t="shared" si="6"/>
        <v>30</v>
      </c>
      <c r="I82" s="142">
        <f t="shared" si="6"/>
        <v>50</v>
      </c>
    </row>
    <row r="83" spans="1:9" ht="25.5" customHeight="1">
      <c r="A83" s="22"/>
      <c r="B83" s="55" t="s">
        <v>98</v>
      </c>
      <c r="C83" s="19" t="s">
        <v>10</v>
      </c>
      <c r="D83" s="19" t="s">
        <v>12</v>
      </c>
      <c r="E83" s="21"/>
      <c r="F83" s="21"/>
      <c r="G83" s="102">
        <f t="shared" si="6"/>
        <v>30</v>
      </c>
      <c r="H83" s="164">
        <f t="shared" si="6"/>
        <v>30</v>
      </c>
      <c r="I83" s="164">
        <f t="shared" si="6"/>
        <v>50</v>
      </c>
    </row>
    <row r="84" spans="1:9" ht="21.75" customHeight="1">
      <c r="A84" s="22"/>
      <c r="B84" s="55" t="s">
        <v>208</v>
      </c>
      <c r="C84" s="19" t="s">
        <v>10</v>
      </c>
      <c r="D84" s="19" t="s">
        <v>12</v>
      </c>
      <c r="E84" s="21" t="s">
        <v>188</v>
      </c>
      <c r="F84" s="21" t="s">
        <v>29</v>
      </c>
      <c r="G84" s="102">
        <v>30</v>
      </c>
      <c r="H84" s="164">
        <v>30</v>
      </c>
      <c r="I84" s="164">
        <v>50</v>
      </c>
    </row>
    <row r="85" spans="1:9" ht="12.75">
      <c r="A85" s="22"/>
      <c r="B85" s="82" t="s">
        <v>43</v>
      </c>
      <c r="C85" s="57"/>
      <c r="D85" s="57"/>
      <c r="E85" s="58"/>
      <c r="F85" s="58"/>
      <c r="G85" s="103">
        <f>G7+G43+G50+G57+G62+G71+G74+G79+G82</f>
        <v>16346.599999999999</v>
      </c>
      <c r="H85" s="103">
        <f>H7+H43+H50+H57+H62+H71+H74+H79+H82</f>
        <v>6907</v>
      </c>
      <c r="I85" s="103">
        <f>I7+I43+I50+I57+I62+I71+I74+I79+I82</f>
        <v>6928</v>
      </c>
    </row>
    <row r="86" spans="3:8" ht="12.75">
      <c r="C86" s="6"/>
      <c r="D86" s="6"/>
      <c r="E86" s="6"/>
      <c r="F86" s="6"/>
      <c r="G86" s="6"/>
      <c r="H86" s="98"/>
    </row>
    <row r="87" spans="3:8" ht="12.75">
      <c r="C87" s="6"/>
      <c r="D87" s="6"/>
      <c r="E87" s="6"/>
      <c r="F87" s="6"/>
      <c r="G87" s="6"/>
      <c r="H87" s="98"/>
    </row>
    <row r="88" spans="3:8" ht="12.75">
      <c r="C88" s="6"/>
      <c r="D88" s="6"/>
      <c r="E88" s="6"/>
      <c r="F88" s="6"/>
      <c r="G88" s="6"/>
      <c r="H88" s="98"/>
    </row>
    <row r="89" spans="3:8" ht="12.75">
      <c r="C89" s="6"/>
      <c r="D89" s="6"/>
      <c r="E89" s="6"/>
      <c r="F89" s="6"/>
      <c r="G89" s="6"/>
      <c r="H89" s="98"/>
    </row>
    <row r="90" spans="3:8" ht="12.75">
      <c r="C90" s="6"/>
      <c r="D90" s="6"/>
      <c r="E90" s="6"/>
      <c r="F90" s="6"/>
      <c r="G90" s="6"/>
      <c r="H90" s="98"/>
    </row>
    <row r="91" spans="3:8" ht="12.75">
      <c r="C91" s="6"/>
      <c r="D91" s="6"/>
      <c r="E91" s="6"/>
      <c r="F91" s="6"/>
      <c r="G91" s="6"/>
      <c r="H91" s="98"/>
    </row>
    <row r="92" spans="3:8" ht="12.75">
      <c r="C92" s="6"/>
      <c r="D92" s="6"/>
      <c r="E92" s="6"/>
      <c r="F92" s="6"/>
      <c r="G92" s="6"/>
      <c r="H92" s="98"/>
    </row>
    <row r="93" spans="3:8" ht="12.75">
      <c r="C93" s="6"/>
      <c r="D93" s="6"/>
      <c r="E93" s="6"/>
      <c r="F93" s="6"/>
      <c r="G93" s="6"/>
      <c r="H93" s="98"/>
    </row>
    <row r="94" spans="3:8" ht="12.75">
      <c r="C94" s="6"/>
      <c r="D94" s="6"/>
      <c r="E94" s="6"/>
      <c r="F94" s="6"/>
      <c r="G94" s="6"/>
      <c r="H94" s="98"/>
    </row>
    <row r="95" spans="3:8" ht="12.75">
      <c r="C95" s="6"/>
      <c r="D95" s="6"/>
      <c r="E95" s="6"/>
      <c r="F95" s="6"/>
      <c r="G95" s="6"/>
      <c r="H95" s="98"/>
    </row>
    <row r="96" spans="3:8" ht="12.75">
      <c r="C96" s="6"/>
      <c r="D96" s="6"/>
      <c r="E96" s="6"/>
      <c r="F96" s="6"/>
      <c r="G96" s="6"/>
      <c r="H96" s="98"/>
    </row>
    <row r="97" spans="3:8" ht="12.75">
      <c r="C97" s="6"/>
      <c r="D97" s="6"/>
      <c r="E97" s="6"/>
      <c r="F97" s="6"/>
      <c r="G97" s="6"/>
      <c r="H97" s="98"/>
    </row>
    <row r="98" spans="3:8" ht="12.75">
      <c r="C98" s="6"/>
      <c r="D98" s="6"/>
      <c r="E98" s="6"/>
      <c r="F98" s="6"/>
      <c r="G98" s="6"/>
      <c r="H98" s="98"/>
    </row>
  </sheetData>
  <sheetProtection/>
  <mergeCells count="3">
    <mergeCell ref="A3:F3"/>
    <mergeCell ref="A2:I2"/>
    <mergeCell ref="F1:I1"/>
  </mergeCells>
  <printOptions/>
  <pageMargins left="0.47" right="0.21" top="0.56" bottom="0.48" header="0.22" footer="0.42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4.875" style="0" customWidth="1"/>
    <col min="2" max="2" width="36.875" style="0" customWidth="1"/>
    <col min="3" max="3" width="4.00390625" style="42" customWidth="1"/>
    <col min="4" max="8" width="3.625" style="42" customWidth="1"/>
    <col min="9" max="9" width="4.625" style="42" customWidth="1"/>
    <col min="10" max="10" width="4.125" style="42" customWidth="1"/>
    <col min="11" max="11" width="8.875" style="0" customWidth="1"/>
    <col min="12" max="13" width="8.25390625" style="0" customWidth="1"/>
  </cols>
  <sheetData>
    <row r="1" spans="1:13" ht="124.5" customHeight="1">
      <c r="A1" s="11"/>
      <c r="B1" s="228"/>
      <c r="C1" s="228"/>
      <c r="D1" s="168"/>
      <c r="E1" s="168"/>
      <c r="F1" s="168"/>
      <c r="G1" s="168"/>
      <c r="H1" s="168"/>
      <c r="I1" s="209"/>
      <c r="J1" s="220" t="s">
        <v>356</v>
      </c>
      <c r="K1" s="221"/>
      <c r="L1" s="221"/>
      <c r="M1" s="221"/>
    </row>
    <row r="2" spans="1:11" ht="12" customHeight="1">
      <c r="A2" s="229" t="s">
        <v>217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3" ht="8.25" customHeight="1">
      <c r="A3" s="11"/>
      <c r="B3" s="11"/>
      <c r="C3" s="37"/>
      <c r="D3" s="37"/>
      <c r="E3" s="37"/>
      <c r="F3" s="37"/>
      <c r="G3" s="37"/>
      <c r="H3" s="37"/>
      <c r="I3" s="37"/>
      <c r="J3" s="37"/>
      <c r="K3" s="10"/>
      <c r="M3" t="s">
        <v>238</v>
      </c>
    </row>
    <row r="4" spans="1:13" ht="12.75" customHeight="1">
      <c r="A4" s="212" t="s">
        <v>109</v>
      </c>
      <c r="B4" s="212" t="s">
        <v>110</v>
      </c>
      <c r="C4" s="230" t="s">
        <v>111</v>
      </c>
      <c r="D4" s="231"/>
      <c r="E4" s="231"/>
      <c r="F4" s="231"/>
      <c r="G4" s="231"/>
      <c r="H4" s="231"/>
      <c r="I4" s="231"/>
      <c r="J4" s="232"/>
      <c r="K4" s="227" t="s">
        <v>218</v>
      </c>
      <c r="L4" s="227" t="s">
        <v>219</v>
      </c>
      <c r="M4" s="227" t="s">
        <v>291</v>
      </c>
    </row>
    <row r="5" spans="1:13" ht="21.75" customHeight="1">
      <c r="A5" s="213"/>
      <c r="B5" s="213"/>
      <c r="C5" s="233"/>
      <c r="D5" s="234"/>
      <c r="E5" s="234"/>
      <c r="F5" s="234"/>
      <c r="G5" s="234"/>
      <c r="H5" s="234"/>
      <c r="I5" s="234"/>
      <c r="J5" s="235"/>
      <c r="K5" s="227"/>
      <c r="L5" s="227"/>
      <c r="M5" s="227"/>
    </row>
    <row r="6" spans="1:13" ht="46.5" customHeight="1">
      <c r="A6" s="12"/>
      <c r="B6" s="151" t="s">
        <v>112</v>
      </c>
      <c r="C6" s="38" t="s">
        <v>54</v>
      </c>
      <c r="D6" s="38" t="s">
        <v>6</v>
      </c>
      <c r="E6" s="38" t="s">
        <v>56</v>
      </c>
      <c r="F6" s="38" t="s">
        <v>56</v>
      </c>
      <c r="G6" s="38" t="s">
        <v>56</v>
      </c>
      <c r="H6" s="38" t="s">
        <v>56</v>
      </c>
      <c r="I6" s="38" t="s">
        <v>57</v>
      </c>
      <c r="J6" s="38" t="s">
        <v>54</v>
      </c>
      <c r="K6" s="143">
        <f>K7+K12+K17+K26</f>
        <v>369.9999999999982</v>
      </c>
      <c r="L6" s="143">
        <f>L7+L12+L17+L26</f>
        <v>-10</v>
      </c>
      <c r="M6" s="143">
        <f>M7+M12+M17+M26</f>
        <v>-100</v>
      </c>
    </row>
    <row r="7" spans="1:13" ht="24.75" customHeight="1">
      <c r="A7" s="13" t="s">
        <v>58</v>
      </c>
      <c r="B7" s="152" t="s">
        <v>113</v>
      </c>
      <c r="C7" s="39" t="s">
        <v>25</v>
      </c>
      <c r="D7" s="39" t="s">
        <v>6</v>
      </c>
      <c r="E7" s="39" t="s">
        <v>12</v>
      </c>
      <c r="F7" s="39" t="s">
        <v>56</v>
      </c>
      <c r="G7" s="39" t="s">
        <v>56</v>
      </c>
      <c r="H7" s="39" t="s">
        <v>56</v>
      </c>
      <c r="I7" s="39" t="s">
        <v>57</v>
      </c>
      <c r="J7" s="39" t="s">
        <v>54</v>
      </c>
      <c r="K7" s="144">
        <f>K8-K10</f>
        <v>0</v>
      </c>
      <c r="L7" s="144">
        <f>L8-L10</f>
        <v>0</v>
      </c>
      <c r="M7" s="144">
        <f>M8-M10</f>
        <v>0</v>
      </c>
    </row>
    <row r="8" spans="1:13" ht="24.75" customHeight="1">
      <c r="A8" s="14" t="s">
        <v>62</v>
      </c>
      <c r="B8" s="153" t="s">
        <v>114</v>
      </c>
      <c r="C8" s="38" t="s">
        <v>25</v>
      </c>
      <c r="D8" s="38" t="s">
        <v>6</v>
      </c>
      <c r="E8" s="38" t="s">
        <v>12</v>
      </c>
      <c r="F8" s="38" t="s">
        <v>56</v>
      </c>
      <c r="G8" s="38" t="s">
        <v>56</v>
      </c>
      <c r="H8" s="38" t="s">
        <v>56</v>
      </c>
      <c r="I8" s="38" t="s">
        <v>57</v>
      </c>
      <c r="J8" s="38">
        <v>700</v>
      </c>
      <c r="K8" s="143">
        <f>K9</f>
        <v>0</v>
      </c>
      <c r="L8" s="143">
        <f>L9</f>
        <v>0</v>
      </c>
      <c r="M8" s="143">
        <f>M9</f>
        <v>0</v>
      </c>
    </row>
    <row r="9" spans="1:13" ht="24.75" customHeight="1">
      <c r="A9" s="15" t="s">
        <v>84</v>
      </c>
      <c r="B9" s="154" t="s">
        <v>158</v>
      </c>
      <c r="C9" s="40" t="s">
        <v>25</v>
      </c>
      <c r="D9" s="40" t="s">
        <v>6</v>
      </c>
      <c r="E9" s="40" t="s">
        <v>12</v>
      </c>
      <c r="F9" s="40" t="s">
        <v>56</v>
      </c>
      <c r="G9" s="40" t="s">
        <v>56</v>
      </c>
      <c r="H9" s="40" t="s">
        <v>14</v>
      </c>
      <c r="I9" s="40" t="s">
        <v>57</v>
      </c>
      <c r="J9" s="40">
        <v>710</v>
      </c>
      <c r="K9" s="145">
        <v>0</v>
      </c>
      <c r="L9" s="145">
        <v>0</v>
      </c>
      <c r="M9" s="145">
        <v>0</v>
      </c>
    </row>
    <row r="10" spans="1:13" ht="30.75" customHeight="1">
      <c r="A10" s="4" t="s">
        <v>64</v>
      </c>
      <c r="B10" s="153" t="s">
        <v>115</v>
      </c>
      <c r="C10" s="38" t="s">
        <v>25</v>
      </c>
      <c r="D10" s="38" t="s">
        <v>6</v>
      </c>
      <c r="E10" s="38" t="s">
        <v>12</v>
      </c>
      <c r="F10" s="38" t="s">
        <v>56</v>
      </c>
      <c r="G10" s="38" t="s">
        <v>56</v>
      </c>
      <c r="H10" s="38" t="s">
        <v>56</v>
      </c>
      <c r="I10" s="38" t="s">
        <v>57</v>
      </c>
      <c r="J10" s="38" t="s">
        <v>87</v>
      </c>
      <c r="K10" s="146">
        <f>K11</f>
        <v>0</v>
      </c>
      <c r="L10" s="146">
        <f>L11</f>
        <v>0</v>
      </c>
      <c r="M10" s="146">
        <f>M11</f>
        <v>0</v>
      </c>
    </row>
    <row r="11" spans="1:13" ht="24.75" customHeight="1">
      <c r="A11" s="15" t="s">
        <v>84</v>
      </c>
      <c r="B11" s="154" t="s">
        <v>160</v>
      </c>
      <c r="C11" s="40" t="s">
        <v>25</v>
      </c>
      <c r="D11" s="40" t="s">
        <v>6</v>
      </c>
      <c r="E11" s="40" t="s">
        <v>12</v>
      </c>
      <c r="F11" s="40" t="s">
        <v>56</v>
      </c>
      <c r="G11" s="40" t="s">
        <v>56</v>
      </c>
      <c r="H11" s="40" t="s">
        <v>14</v>
      </c>
      <c r="I11" s="40" t="s">
        <v>57</v>
      </c>
      <c r="J11" s="40" t="s">
        <v>88</v>
      </c>
      <c r="K11" s="145">
        <v>0</v>
      </c>
      <c r="L11" s="145">
        <v>0</v>
      </c>
      <c r="M11" s="145">
        <v>0</v>
      </c>
    </row>
    <row r="12" spans="1:13" ht="24" customHeight="1">
      <c r="A12" s="13" t="s">
        <v>66</v>
      </c>
      <c r="B12" s="152" t="s">
        <v>116</v>
      </c>
      <c r="C12" s="39" t="s">
        <v>25</v>
      </c>
      <c r="D12" s="39" t="s">
        <v>6</v>
      </c>
      <c r="E12" s="39" t="s">
        <v>16</v>
      </c>
      <c r="F12" s="39" t="s">
        <v>56</v>
      </c>
      <c r="G12" s="39" t="s">
        <v>56</v>
      </c>
      <c r="H12" s="39" t="s">
        <v>56</v>
      </c>
      <c r="I12" s="39" t="s">
        <v>57</v>
      </c>
      <c r="J12" s="39" t="s">
        <v>54</v>
      </c>
      <c r="K12" s="144">
        <f>K13-K15</f>
        <v>0</v>
      </c>
      <c r="L12" s="144">
        <f>L13-L15</f>
        <v>0</v>
      </c>
      <c r="M12" s="144">
        <f>M13-M15</f>
        <v>0</v>
      </c>
    </row>
    <row r="13" spans="1:13" ht="33" customHeight="1">
      <c r="A13" s="14" t="s">
        <v>117</v>
      </c>
      <c r="B13" s="153" t="s">
        <v>83</v>
      </c>
      <c r="C13" s="38" t="s">
        <v>25</v>
      </c>
      <c r="D13" s="38" t="s">
        <v>6</v>
      </c>
      <c r="E13" s="38" t="s">
        <v>16</v>
      </c>
      <c r="F13" s="38" t="s">
        <v>56</v>
      </c>
      <c r="G13" s="38" t="s">
        <v>56</v>
      </c>
      <c r="H13" s="38" t="s">
        <v>56</v>
      </c>
      <c r="I13" s="38" t="s">
        <v>57</v>
      </c>
      <c r="J13" s="38" t="s">
        <v>85</v>
      </c>
      <c r="K13" s="146">
        <f>K14</f>
        <v>0</v>
      </c>
      <c r="L13" s="146">
        <f>L14</f>
        <v>0</v>
      </c>
      <c r="M13" s="146">
        <f>M14</f>
        <v>0</v>
      </c>
    </row>
    <row r="14" spans="1:13" ht="33" customHeight="1">
      <c r="A14" s="4" t="s">
        <v>84</v>
      </c>
      <c r="B14" s="154" t="s">
        <v>159</v>
      </c>
      <c r="C14" s="40" t="s">
        <v>25</v>
      </c>
      <c r="D14" s="40" t="s">
        <v>6</v>
      </c>
      <c r="E14" s="40" t="s">
        <v>16</v>
      </c>
      <c r="F14" s="40" t="s">
        <v>6</v>
      </c>
      <c r="G14" s="40" t="s">
        <v>56</v>
      </c>
      <c r="H14" s="40" t="s">
        <v>14</v>
      </c>
      <c r="I14" s="40" t="s">
        <v>57</v>
      </c>
      <c r="J14" s="40" t="s">
        <v>86</v>
      </c>
      <c r="K14" s="145">
        <v>0</v>
      </c>
      <c r="L14" s="145">
        <v>0</v>
      </c>
      <c r="M14" s="145">
        <v>0</v>
      </c>
    </row>
    <row r="15" spans="1:13" ht="42.75" customHeight="1">
      <c r="A15" s="14" t="s">
        <v>118</v>
      </c>
      <c r="B15" s="153" t="s">
        <v>119</v>
      </c>
      <c r="C15" s="38" t="s">
        <v>25</v>
      </c>
      <c r="D15" s="38" t="s">
        <v>6</v>
      </c>
      <c r="E15" s="38" t="s">
        <v>16</v>
      </c>
      <c r="F15" s="38" t="s">
        <v>56</v>
      </c>
      <c r="G15" s="38" t="s">
        <v>56</v>
      </c>
      <c r="H15" s="38" t="s">
        <v>56</v>
      </c>
      <c r="I15" s="38" t="s">
        <v>57</v>
      </c>
      <c r="J15" s="38" t="s">
        <v>87</v>
      </c>
      <c r="K15" s="143">
        <f>K16</f>
        <v>0</v>
      </c>
      <c r="L15" s="143">
        <f>L16</f>
        <v>0</v>
      </c>
      <c r="M15" s="143">
        <f>M16</f>
        <v>0</v>
      </c>
    </row>
    <row r="16" spans="1:13" ht="36" customHeight="1">
      <c r="A16" s="4" t="s">
        <v>84</v>
      </c>
      <c r="B16" s="154" t="s">
        <v>239</v>
      </c>
      <c r="C16" s="40" t="s">
        <v>25</v>
      </c>
      <c r="D16" s="40" t="s">
        <v>6</v>
      </c>
      <c r="E16" s="40" t="s">
        <v>16</v>
      </c>
      <c r="F16" s="40" t="s">
        <v>6</v>
      </c>
      <c r="G16" s="40" t="s">
        <v>56</v>
      </c>
      <c r="H16" s="40" t="s">
        <v>14</v>
      </c>
      <c r="I16" s="40" t="s">
        <v>57</v>
      </c>
      <c r="J16" s="40">
        <v>810</v>
      </c>
      <c r="K16" s="147">
        <v>0</v>
      </c>
      <c r="L16" s="147">
        <v>0</v>
      </c>
      <c r="M16" s="147">
        <v>0</v>
      </c>
    </row>
    <row r="17" spans="1:13" ht="24" customHeight="1">
      <c r="A17" s="13" t="s">
        <v>67</v>
      </c>
      <c r="B17" s="152" t="s">
        <v>91</v>
      </c>
      <c r="C17" s="39" t="s">
        <v>25</v>
      </c>
      <c r="D17" s="39" t="s">
        <v>6</v>
      </c>
      <c r="E17" s="39" t="s">
        <v>11</v>
      </c>
      <c r="F17" s="39" t="s">
        <v>56</v>
      </c>
      <c r="G17" s="39" t="s">
        <v>56</v>
      </c>
      <c r="H17" s="39" t="s">
        <v>56</v>
      </c>
      <c r="I17" s="39" t="s">
        <v>57</v>
      </c>
      <c r="J17" s="39" t="s">
        <v>54</v>
      </c>
      <c r="K17" s="148">
        <f>K21+K25</f>
        <v>369.9999999999982</v>
      </c>
      <c r="L17" s="148">
        <f>L21+L25</f>
        <v>-10</v>
      </c>
      <c r="M17" s="148">
        <f>M21+M25</f>
        <v>-100</v>
      </c>
    </row>
    <row r="18" spans="1:13" ht="12.75" customHeight="1">
      <c r="A18" s="4" t="s">
        <v>69</v>
      </c>
      <c r="B18" s="153" t="s">
        <v>120</v>
      </c>
      <c r="C18" s="40" t="s">
        <v>25</v>
      </c>
      <c r="D18" s="38" t="s">
        <v>6</v>
      </c>
      <c r="E18" s="38" t="s">
        <v>11</v>
      </c>
      <c r="F18" s="38" t="s">
        <v>56</v>
      </c>
      <c r="G18" s="38" t="s">
        <v>56</v>
      </c>
      <c r="H18" s="38" t="s">
        <v>56</v>
      </c>
      <c r="I18" s="38" t="s">
        <v>57</v>
      </c>
      <c r="J18" s="38" t="s">
        <v>121</v>
      </c>
      <c r="K18" s="149">
        <f>K19</f>
        <v>-15976.6</v>
      </c>
      <c r="L18" s="149">
        <f aca="true" t="shared" si="0" ref="L18:M20">L19</f>
        <v>-6917</v>
      </c>
      <c r="M18" s="149">
        <f t="shared" si="0"/>
        <v>-7028</v>
      </c>
    </row>
    <row r="19" spans="1:13" ht="12.75" customHeight="1">
      <c r="A19" s="16"/>
      <c r="B19" s="154" t="s">
        <v>122</v>
      </c>
      <c r="C19" s="38" t="s">
        <v>25</v>
      </c>
      <c r="D19" s="40" t="s">
        <v>6</v>
      </c>
      <c r="E19" s="40" t="s">
        <v>11</v>
      </c>
      <c r="F19" s="40" t="s">
        <v>12</v>
      </c>
      <c r="G19" s="40" t="s">
        <v>56</v>
      </c>
      <c r="H19" s="40" t="s">
        <v>56</v>
      </c>
      <c r="I19" s="40" t="s">
        <v>57</v>
      </c>
      <c r="J19" s="40" t="s">
        <v>121</v>
      </c>
      <c r="K19" s="150">
        <f>K20</f>
        <v>-15976.6</v>
      </c>
      <c r="L19" s="150">
        <f t="shared" si="0"/>
        <v>-6917</v>
      </c>
      <c r="M19" s="150">
        <f t="shared" si="0"/>
        <v>-7028</v>
      </c>
    </row>
    <row r="20" spans="1:13" ht="22.5" customHeight="1">
      <c r="A20" s="16"/>
      <c r="B20" s="154" t="s">
        <v>161</v>
      </c>
      <c r="C20" s="40" t="s">
        <v>25</v>
      </c>
      <c r="D20" s="40" t="s">
        <v>6</v>
      </c>
      <c r="E20" s="40" t="s">
        <v>11</v>
      </c>
      <c r="F20" s="40" t="s">
        <v>12</v>
      </c>
      <c r="G20" s="40" t="s">
        <v>6</v>
      </c>
      <c r="H20" s="40" t="s">
        <v>56</v>
      </c>
      <c r="I20" s="40" t="s">
        <v>57</v>
      </c>
      <c r="J20" s="40" t="s">
        <v>121</v>
      </c>
      <c r="K20" s="150">
        <f>K21</f>
        <v>-15976.6</v>
      </c>
      <c r="L20" s="150">
        <f t="shared" si="0"/>
        <v>-6917</v>
      </c>
      <c r="M20" s="150">
        <f t="shared" si="0"/>
        <v>-7028</v>
      </c>
    </row>
    <row r="21" spans="1:13" ht="22.5" customHeight="1">
      <c r="A21" s="16"/>
      <c r="B21" s="154" t="s">
        <v>162</v>
      </c>
      <c r="C21" s="38" t="s">
        <v>25</v>
      </c>
      <c r="D21" s="40" t="s">
        <v>6</v>
      </c>
      <c r="E21" s="40" t="s">
        <v>11</v>
      </c>
      <c r="F21" s="40" t="s">
        <v>12</v>
      </c>
      <c r="G21" s="40" t="s">
        <v>6</v>
      </c>
      <c r="H21" s="40" t="s">
        <v>14</v>
      </c>
      <c r="I21" s="40" t="s">
        <v>57</v>
      </c>
      <c r="J21" s="40" t="s">
        <v>89</v>
      </c>
      <c r="K21" s="150">
        <f>-(K30+K9+K14)</f>
        <v>-15976.6</v>
      </c>
      <c r="L21" s="150">
        <f>-(L30+L9+L14)</f>
        <v>-6917</v>
      </c>
      <c r="M21" s="150">
        <f>-(M30+M9+M14)</f>
        <v>-7028</v>
      </c>
    </row>
    <row r="22" spans="1:13" ht="15.75" customHeight="1">
      <c r="A22" s="4" t="s">
        <v>70</v>
      </c>
      <c r="B22" s="153" t="s">
        <v>123</v>
      </c>
      <c r="C22" s="40" t="s">
        <v>25</v>
      </c>
      <c r="D22" s="38" t="s">
        <v>6</v>
      </c>
      <c r="E22" s="38" t="s">
        <v>11</v>
      </c>
      <c r="F22" s="38" t="s">
        <v>56</v>
      </c>
      <c r="G22" s="38" t="s">
        <v>56</v>
      </c>
      <c r="H22" s="38" t="s">
        <v>56</v>
      </c>
      <c r="I22" s="38" t="s">
        <v>57</v>
      </c>
      <c r="J22" s="38" t="s">
        <v>124</v>
      </c>
      <c r="K22" s="149">
        <f>K23</f>
        <v>16346.599999999999</v>
      </c>
      <c r="L22" s="149">
        <f aca="true" t="shared" si="1" ref="L22:M24">L23</f>
        <v>6907</v>
      </c>
      <c r="M22" s="149">
        <f t="shared" si="1"/>
        <v>6928</v>
      </c>
    </row>
    <row r="23" spans="1:13" ht="12.75" customHeight="1">
      <c r="A23" s="16"/>
      <c r="B23" s="154" t="s">
        <v>125</v>
      </c>
      <c r="C23" s="38" t="s">
        <v>25</v>
      </c>
      <c r="D23" s="40" t="s">
        <v>6</v>
      </c>
      <c r="E23" s="40" t="s">
        <v>11</v>
      </c>
      <c r="F23" s="40" t="s">
        <v>12</v>
      </c>
      <c r="G23" s="40" t="s">
        <v>56</v>
      </c>
      <c r="H23" s="40" t="s">
        <v>56</v>
      </c>
      <c r="I23" s="40" t="s">
        <v>57</v>
      </c>
      <c r="J23" s="40" t="s">
        <v>124</v>
      </c>
      <c r="K23" s="150">
        <f>K24</f>
        <v>16346.599999999999</v>
      </c>
      <c r="L23" s="150">
        <f t="shared" si="1"/>
        <v>6907</v>
      </c>
      <c r="M23" s="150">
        <f t="shared" si="1"/>
        <v>6928</v>
      </c>
    </row>
    <row r="24" spans="1:13" ht="24.75" customHeight="1">
      <c r="A24" s="16"/>
      <c r="B24" s="154" t="s">
        <v>163</v>
      </c>
      <c r="C24" s="40" t="s">
        <v>25</v>
      </c>
      <c r="D24" s="40" t="s">
        <v>6</v>
      </c>
      <c r="E24" s="40" t="s">
        <v>11</v>
      </c>
      <c r="F24" s="40" t="s">
        <v>12</v>
      </c>
      <c r="G24" s="40" t="s">
        <v>6</v>
      </c>
      <c r="H24" s="40" t="s">
        <v>56</v>
      </c>
      <c r="I24" s="40" t="s">
        <v>57</v>
      </c>
      <c r="J24" s="40" t="s">
        <v>124</v>
      </c>
      <c r="K24" s="150">
        <f>K25</f>
        <v>16346.599999999999</v>
      </c>
      <c r="L24" s="150">
        <f t="shared" si="1"/>
        <v>6907</v>
      </c>
      <c r="M24" s="150">
        <f t="shared" si="1"/>
        <v>6928</v>
      </c>
    </row>
    <row r="25" spans="1:13" ht="21" customHeight="1">
      <c r="A25" s="16"/>
      <c r="B25" s="154" t="s">
        <v>163</v>
      </c>
      <c r="C25" s="38" t="s">
        <v>25</v>
      </c>
      <c r="D25" s="40" t="s">
        <v>6</v>
      </c>
      <c r="E25" s="40" t="s">
        <v>11</v>
      </c>
      <c r="F25" s="40" t="s">
        <v>12</v>
      </c>
      <c r="G25" s="40" t="s">
        <v>6</v>
      </c>
      <c r="H25" s="40" t="s">
        <v>14</v>
      </c>
      <c r="I25" s="40" t="s">
        <v>57</v>
      </c>
      <c r="J25" s="40" t="s">
        <v>90</v>
      </c>
      <c r="K25" s="150">
        <f>(K31+K11+K16-K28)</f>
        <v>16346.599999999999</v>
      </c>
      <c r="L25" s="150">
        <f>(L31+L11+L16-L28)</f>
        <v>6907</v>
      </c>
      <c r="M25" s="150">
        <f>(M31+M11+M16-M28)</f>
        <v>6928</v>
      </c>
    </row>
    <row r="26" spans="1:13" ht="21" customHeight="1">
      <c r="A26" s="4" t="s">
        <v>72</v>
      </c>
      <c r="B26" s="153" t="s">
        <v>92</v>
      </c>
      <c r="C26" s="40" t="s">
        <v>25</v>
      </c>
      <c r="D26" s="38" t="s">
        <v>6</v>
      </c>
      <c r="E26" s="38" t="s">
        <v>68</v>
      </c>
      <c r="F26" s="38" t="s">
        <v>56</v>
      </c>
      <c r="G26" s="38" t="s">
        <v>56</v>
      </c>
      <c r="H26" s="38" t="s">
        <v>56</v>
      </c>
      <c r="I26" s="38" t="s">
        <v>57</v>
      </c>
      <c r="J26" s="38" t="s">
        <v>54</v>
      </c>
      <c r="K26" s="149">
        <f aca="true" t="shared" si="2" ref="K26:M27">K27</f>
        <v>0</v>
      </c>
      <c r="L26" s="149">
        <f t="shared" si="2"/>
        <v>0</v>
      </c>
      <c r="M26" s="149">
        <f t="shared" si="2"/>
        <v>0</v>
      </c>
    </row>
    <row r="27" spans="1:13" ht="24" customHeight="1">
      <c r="A27" s="4" t="s">
        <v>126</v>
      </c>
      <c r="B27" s="154" t="s">
        <v>131</v>
      </c>
      <c r="C27" s="38" t="s">
        <v>25</v>
      </c>
      <c r="D27" s="38" t="s">
        <v>6</v>
      </c>
      <c r="E27" s="38" t="s">
        <v>68</v>
      </c>
      <c r="F27" s="38" t="s">
        <v>56</v>
      </c>
      <c r="G27" s="38" t="s">
        <v>56</v>
      </c>
      <c r="H27" s="38" t="s">
        <v>56</v>
      </c>
      <c r="I27" s="38" t="s">
        <v>57</v>
      </c>
      <c r="J27" s="38" t="s">
        <v>54</v>
      </c>
      <c r="K27" s="149">
        <f t="shared" si="2"/>
        <v>0</v>
      </c>
      <c r="L27" s="149">
        <f t="shared" si="2"/>
        <v>0</v>
      </c>
      <c r="M27" s="149">
        <f t="shared" si="2"/>
        <v>0</v>
      </c>
    </row>
    <row r="28" spans="1:13" ht="79.5" customHeight="1" thickBot="1">
      <c r="A28" s="16" t="s">
        <v>127</v>
      </c>
      <c r="B28" s="155" t="s">
        <v>164</v>
      </c>
      <c r="C28" s="40" t="s">
        <v>25</v>
      </c>
      <c r="D28" s="40" t="s">
        <v>6</v>
      </c>
      <c r="E28" s="40" t="s">
        <v>68</v>
      </c>
      <c r="F28" s="40" t="s">
        <v>7</v>
      </c>
      <c r="G28" s="40" t="s">
        <v>6</v>
      </c>
      <c r="H28" s="40" t="s">
        <v>14</v>
      </c>
      <c r="I28" s="40" t="s">
        <v>57</v>
      </c>
      <c r="J28" s="40" t="s">
        <v>88</v>
      </c>
      <c r="K28" s="150">
        <f>-K33</f>
        <v>0</v>
      </c>
      <c r="L28" s="150">
        <f>-L33</f>
        <v>0</v>
      </c>
      <c r="M28" s="150">
        <f>-M33</f>
        <v>0</v>
      </c>
    </row>
    <row r="29" spans="1:13" ht="9" customHeight="1">
      <c r="A29" s="11"/>
      <c r="B29" s="11"/>
      <c r="C29" s="37"/>
      <c r="D29" s="37"/>
      <c r="E29" s="37"/>
      <c r="F29" s="37"/>
      <c r="G29" s="37"/>
      <c r="H29" s="37"/>
      <c r="I29" s="37"/>
      <c r="J29" s="37"/>
      <c r="K29" s="17"/>
      <c r="L29" s="17"/>
      <c r="M29" s="17"/>
    </row>
    <row r="30" spans="1:13" ht="12.75">
      <c r="A30" s="11"/>
      <c r="B30" s="18"/>
      <c r="C30" s="37"/>
      <c r="D30" s="37"/>
      <c r="E30" s="37"/>
      <c r="F30" s="37"/>
      <c r="G30" s="37"/>
      <c r="H30" s="37"/>
      <c r="I30" s="41" t="s">
        <v>128</v>
      </c>
      <c r="J30" s="37"/>
      <c r="K30" s="156">
        <f>'пр.3'!K5</f>
        <v>15976.6</v>
      </c>
      <c r="L30" s="156">
        <f>'пр.3'!M5</f>
        <v>6917</v>
      </c>
      <c r="M30" s="156">
        <f>'пр.3'!N5</f>
        <v>7028</v>
      </c>
    </row>
    <row r="31" spans="1:13" ht="12.75">
      <c r="A31" s="11"/>
      <c r="B31" s="18"/>
      <c r="C31" s="37"/>
      <c r="D31" s="37"/>
      <c r="E31" s="37"/>
      <c r="F31" s="37"/>
      <c r="G31" s="37"/>
      <c r="H31" s="37"/>
      <c r="I31" s="41" t="s">
        <v>129</v>
      </c>
      <c r="J31" s="37"/>
      <c r="K31" s="156">
        <f>'пр.4 Вед.стр'!H6</f>
        <v>16346.599999999999</v>
      </c>
      <c r="L31" s="156">
        <f>'пр.4 Вед.стр'!I6</f>
        <v>6907</v>
      </c>
      <c r="M31" s="156">
        <f>'пр.4 Вед.стр'!J6</f>
        <v>6928</v>
      </c>
    </row>
    <row r="32" spans="1:13" ht="12.75">
      <c r="A32" s="11"/>
      <c r="B32" s="18"/>
      <c r="C32" s="37"/>
      <c r="D32" s="37"/>
      <c r="E32" s="37"/>
      <c r="F32" s="37"/>
      <c r="G32" s="37"/>
      <c r="H32" s="37"/>
      <c r="I32" s="41" t="s">
        <v>142</v>
      </c>
      <c r="J32" s="37"/>
      <c r="K32" s="156">
        <f>K30-K31</f>
        <v>-369.9999999999982</v>
      </c>
      <c r="L32" s="156">
        <f>L30-L31</f>
        <v>10</v>
      </c>
      <c r="M32" s="156">
        <f>M30-M31</f>
        <v>100</v>
      </c>
    </row>
    <row r="33" spans="9:13" ht="12.75">
      <c r="I33" s="43" t="s">
        <v>130</v>
      </c>
      <c r="K33" s="157">
        <v>0</v>
      </c>
      <c r="L33" s="157">
        <v>0</v>
      </c>
      <c r="M33" s="157">
        <v>0</v>
      </c>
    </row>
  </sheetData>
  <sheetProtection/>
  <mergeCells count="9">
    <mergeCell ref="L4:L5"/>
    <mergeCell ref="M4:M5"/>
    <mergeCell ref="B1:C1"/>
    <mergeCell ref="A2:K2"/>
    <mergeCell ref="A4:A5"/>
    <mergeCell ref="B4:B5"/>
    <mergeCell ref="C4:J5"/>
    <mergeCell ref="K4:K5"/>
    <mergeCell ref="J1:M1"/>
  </mergeCells>
  <printOptions/>
  <pageMargins left="0.5118110236220472" right="0.2362204724409449" top="0.03937007874015748" bottom="0.1968503937007874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[Freedom]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2018-03-28T05:54:52Z</cp:lastPrinted>
  <dcterms:created xsi:type="dcterms:W3CDTF">2002-01-30T06:06:39Z</dcterms:created>
  <dcterms:modified xsi:type="dcterms:W3CDTF">2018-06-20T15:33:51Z</dcterms:modified>
  <cp:category/>
  <cp:version/>
  <cp:contentType/>
  <cp:contentStatus/>
</cp:coreProperties>
</file>