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9720" windowHeight="4710" tabRatio="595" activeTab="3"/>
  </bookViews>
  <sheets>
    <sheet name="пр.3+ реестр доходов" sheetId="1" r:id="rId1"/>
    <sheet name="пр.4 Вед.стр" sheetId="2" r:id="rId2"/>
    <sheet name="пр.5 расп." sheetId="3" r:id="rId3"/>
    <sheet name="пр.5 расп. (2)" sheetId="4" r:id="rId4"/>
    <sheet name="источники1" sheetId="5" r:id="rId5"/>
  </sheets>
  <definedNames/>
  <calcPr fullCalcOnLoad="1"/>
</workbook>
</file>

<file path=xl/sharedStrings.xml><?xml version="1.0" encoding="utf-8"?>
<sst xmlns="http://schemas.openxmlformats.org/spreadsheetml/2006/main" count="1528" uniqueCount="337">
  <si>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</si>
  <si>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</si>
  <si>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</si>
  <si>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</si>
  <si>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</si>
  <si>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</si>
  <si>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</si>
  <si>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</si>
  <si>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</si>
  <si>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</si>
  <si>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</si>
  <si>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</si>
  <si>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</si>
  <si>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</si>
  <si>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</si>
  <si>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</si>
  <si>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</si>
  <si>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</si>
  <si>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</si>
  <si>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</si>
  <si>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</si>
  <si>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</si>
  <si>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</si>
  <si>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</si>
  <si>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</si>
  <si>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</si>
  <si>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</si>
  <si>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</si>
  <si>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</si>
  <si>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</si>
  <si>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</si>
  <si>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</si>
  <si>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</si>
  <si>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</si>
  <si>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</si>
  <si>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</si>
  <si>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</si>
  <si>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</si>
  <si>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</si>
  <si>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</si>
  <si>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</si>
  <si>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</si>
  <si>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</si>
  <si>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</si>
  <si>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</si>
  <si>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</si>
  <si>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</si>
  <si>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</si>
  <si>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</si>
  <si>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</si>
  <si>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</si>
  <si>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</si>
  <si>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</si>
  <si>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</si>
  <si>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</si>
  <si>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</si>
  <si>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</si>
  <si>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</si>
  <si>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</si>
  <si>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</si>
  <si>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</si>
  <si>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</si>
  <si>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</si>
  <si>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</si>
  <si>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</si>
  <si>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</si>
  <si>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</si>
  <si>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</si>
  <si>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</si>
  <si>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</si>
  <si>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</si>
  <si>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</si>
  <si>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</si>
  <si>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</si>
  <si>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</si>
  <si>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</si>
  <si>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</si>
  <si>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</si>
  <si>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</si>
  <si>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</si>
  <si>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</si>
  <si>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</si>
  <si>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</si>
  <si>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</si>
  <si>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</si>
  <si>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</si>
  <si>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</si>
  <si>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</si>
  <si>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</si>
  <si>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</si>
  <si>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</si>
  <si>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</si>
  <si>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</si>
  <si>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</si>
  <si>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</si>
  <si>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</si>
  <si>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</si>
  <si>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</si>
  <si>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</si>
  <si>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</si>
  <si>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</si>
  <si>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</si>
  <si>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</si>
  <si>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</si>
  <si>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</si>
  <si>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</si>
  <si>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</si>
  <si>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</si>
  <si>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</si>
  <si>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</si>
  <si>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</si>
  <si>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</si>
  <si>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</si>
  <si>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</si>
  <si>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</si>
  <si>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</si>
  <si>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</si>
  <si>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</si>
  <si>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</si>
  <si>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</si>
  <si>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</si>
  <si>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</si>
  <si>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</si>
  <si>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</si>
  <si>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</si>
  <si>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</si>
  <si>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</si>
  <si>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</si>
  <si>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</si>
  <si>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</si>
  <si>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</si>
  <si>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</si>
  <si>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</si>
  <si>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</si>
  <si>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</si>
  <si>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</si>
  <si>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</si>
  <si>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</si>
  <si>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</si>
  <si>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</si>
  <si>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</si>
  <si>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</si>
  <si>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</si>
  <si>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</si>
  <si>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</si>
  <si>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</si>
  <si>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</si>
  <si>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</si>
  <si>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</si>
  <si>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</si>
  <si>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</si>
  <si>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</si>
  <si>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</si>
  <si>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</si>
  <si>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</si>
  <si>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</si>
  <si>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</si>
  <si>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</si>
  <si>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</si>
  <si>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</si>
  <si>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</si>
  <si>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</si>
  <si>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</si>
  <si>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</si>
  <si>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</si>
  <si>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</si>
  <si>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</si>
  <si>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</si>
  <si>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</si>
  <si>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</si>
  <si>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</si>
  <si>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</si>
  <si>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</si>
  <si>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</si>
  <si>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</si>
  <si>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</si>
  <si>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</si>
  <si>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</si>
  <si>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</si>
  <si>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</si>
  <si>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</si>
  <si>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</si>
  <si>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</si>
  <si>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</si>
  <si>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</si>
  <si>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</si>
  <si>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</si>
  <si>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</si>
  <si>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</si>
  <si>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</si>
  <si>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</si>
  <si>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</si>
  <si>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</si>
  <si>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</si>
  <si>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</si>
  <si>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</si>
  <si>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</si>
  <si>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</si>
  <si>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</si>
  <si>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</si>
  <si>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</si>
  <si>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</si>
  <si>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</si>
  <si>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</si>
  <si>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</si>
  <si>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 xml:space="preserve">Всего расходы 2019г </t>
  </si>
  <si>
    <t>Ремонт дорог</t>
  </si>
  <si>
    <t>29</t>
  </si>
  <si>
    <t>25</t>
  </si>
  <si>
    <t>555</t>
  </si>
  <si>
    <t xml:space="preserve"> Сумма, тыс. руб. 2019г</t>
  </si>
  <si>
    <t>Источники финансирования дефицита бюджета Кааламского сельского поселения</t>
  </si>
  <si>
    <t>2019г Сумма</t>
  </si>
  <si>
    <t xml:space="preserve">Распределение бюджетных ассигнований 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</si>
  <si>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</si>
  <si>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первичный</t>
  </si>
  <si>
    <t>уточнение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</si>
  <si>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</si>
  <si>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</si>
  <si>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</si>
  <si>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</si>
  <si>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</si>
  <si>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</si>
  <si>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</si>
  <si>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</si>
  <si>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</si>
  <si>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</si>
  <si>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</si>
  <si>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</si>
  <si>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</si>
  <si>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 xml:space="preserve">расходов  бюджета Кааламского сельского поселения 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</si>
  <si>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</si>
  <si>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</si>
  <si>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</si>
  <si>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 разделам, целевым статьям и видам расходов классификации расходов бюджета</t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</si>
  <si>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</si>
  <si>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</si>
  <si>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</si>
  <si>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</si>
  <si>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>Невыясненные поступления, зачисляемые в бюджеты сельских поселений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</si>
  <si>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</si>
  <si>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</si>
  <si>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</si>
  <si>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</si>
  <si>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</si>
  <si>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</si>
  <si>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</si>
  <si>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</si>
  <si>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</si>
  <si>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</si>
  <si>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0</t>
    </r>
  </si>
  <si>
    <t xml:space="preserve">Всего расходы 2020г </t>
  </si>
  <si>
    <t>III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</si>
  <si>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</si>
  <si>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</si>
  <si>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</si>
  <si>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</si>
  <si>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</si>
  <si>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</si>
  <si>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</si>
  <si>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</si>
  <si>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</si>
  <si>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</si>
  <si>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</si>
  <si>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</si>
  <si>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</si>
  <si>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</si>
  <si>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</si>
  <si>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</si>
  <si>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</si>
  <si>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</si>
  <si>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</si>
  <si>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</si>
  <si>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</si>
  <si>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доходы от компенсации затрат бюджетов сельских поселений</t>
  </si>
  <si>
    <t>995</t>
  </si>
  <si>
    <t>130</t>
  </si>
  <si>
    <t>90</t>
  </si>
  <si>
    <t>050</t>
  </si>
  <si>
    <t>17</t>
  </si>
  <si>
    <t xml:space="preserve"> Прогноз  поступления доходов в бюджет Кааламского сельского поселения    </t>
  </si>
  <si>
    <t xml:space="preserve"> Сумма, тыс. руб. 2021г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</si>
  <si>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</si>
  <si>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</si>
  <si>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</si>
  <si>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</si>
  <si>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</si>
  <si>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t>123</t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</si>
  <si>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4417</t>
    </r>
    <r>
      <rPr>
        <sz val="9"/>
        <color indexed="10"/>
        <rFont val="Times New Roman"/>
        <family val="1"/>
      </rPr>
      <t>0</t>
    </r>
  </si>
  <si>
    <t>Обеспечение проведения выборов и референдумов</t>
  </si>
  <si>
    <t>Проведение выборов</t>
  </si>
  <si>
    <t>Исполнение судебных актов</t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</si>
  <si>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</si>
  <si>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</si>
  <si>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</si>
  <si>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t>2020г Сумма</t>
  </si>
  <si>
    <t>2021г Сумма</t>
  </si>
  <si>
    <t>150</t>
  </si>
  <si>
    <t xml:space="preserve">Всего расходы 2021г </t>
  </si>
  <si>
    <r>
      <t xml:space="preserve">50 9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</si>
  <si>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r>
      <t xml:space="preserve">44 8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</si>
  <si>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</si>
  <si>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r>
      <t xml:space="preserve">90 2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</si>
  <si>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Арендная плата за пользование имуществом</t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</si>
  <si>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1</t>
    </r>
  </si>
  <si>
    <t>Распределение бюджетных ассигнований по целевым статьям программ  бюджета</t>
  </si>
  <si>
    <t>тыс.руб.</t>
  </si>
  <si>
    <t>Наименование программы</t>
  </si>
  <si>
    <t xml:space="preserve">Всего расходы 2018г </t>
  </si>
  <si>
    <t>90 0 00 55550</t>
  </si>
  <si>
    <r>
      <rPr>
        <sz val="9"/>
        <color indexed="10"/>
        <rFont val="Times New Roman"/>
        <family val="1"/>
      </rPr>
      <t>Муниципальная программа</t>
    </r>
    <r>
      <rPr>
        <sz val="9"/>
        <rFont val="Times New Roman"/>
        <family val="1"/>
      </rPr>
      <t xml:space="preserve">  "Формирование современной городской среды на территории  Кааламского сельского поселения 
на 2018-2022 годы» в рамках реализации приоритетного проекта
 «Формирование комфортной городской среды» 
</t>
    </r>
  </si>
  <si>
    <r>
      <t xml:space="preserve">900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L555</t>
    </r>
    <r>
      <rPr>
        <sz val="9"/>
        <color indexed="10"/>
        <rFont val="Times New Roman"/>
        <family val="1"/>
      </rPr>
      <t>0</t>
    </r>
  </si>
  <si>
    <t>49</t>
  </si>
  <si>
    <t>Прочие межбюджетные трансферты, передаваемые бюджетам сельских поселений</t>
  </si>
  <si>
    <t>Прочие субсидии бюджетам сельских поселений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</si>
  <si>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43140</t>
    </r>
  </si>
  <si>
    <r>
      <t xml:space="preserve">900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S3140</t>
    </r>
  </si>
  <si>
    <r>
      <t xml:space="preserve">901 </t>
    </r>
    <r>
      <rPr>
        <sz val="9"/>
        <color indexed="10"/>
        <rFont val="Times New Roman"/>
        <family val="1"/>
      </rPr>
      <t>00S</t>
    </r>
    <r>
      <rPr>
        <sz val="9"/>
        <rFont val="Times New Roman"/>
        <family val="1"/>
      </rPr>
      <t>3140</t>
    </r>
  </si>
  <si>
    <t>Прочая закупка товаров, работ и услуг для обеспечения государственных (муниципальных) нужд ( местные инициативы за счет РК)</t>
  </si>
  <si>
    <t>Прочая закупка товаров, работ и услуг для обеспечения государственных (муниципальных) нужд ( местные инициативы за счет МБ)</t>
  </si>
  <si>
    <t>Прочая закупка товаров, работ и услуг для обеспечения государственных (муниципальных) нужд ( местные инициативы за счет ЮЛ)</t>
  </si>
  <si>
    <t>Прочая закупка товаров, работ и услуг для обеспечения государственных (муниципальных) нужд  ( городская среда за счет МБ )</t>
  </si>
  <si>
    <t>Прочая закупка товаров, работ и услуг для обеспечения государственных (муниципальных) нужд ( городская среда за счет ФБ и РК 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</si>
  <si>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работ)(за счет РК)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</si>
  <si>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работ)(софин. за счет МБ)</t>
  </si>
  <si>
    <t>Субсидия на реализацию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</si>
  <si>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567</t>
  </si>
  <si>
    <t>Прочая закупка товаров, работ и услуг для обеспечения государственных (муниципальных) нужд ( местные инициативы за счет средств местного бюджета)</t>
  </si>
  <si>
    <t>Прочая закупка товаров, работ и услуг для обеспечения государственных (муниципальных) нужд ( Грантовая поддержка местных инициатив за счет средств бюджета РК)</t>
  </si>
  <si>
    <r>
      <t xml:space="preserve">90 0 </t>
    </r>
    <r>
      <rPr>
        <sz val="9"/>
        <color indexed="10"/>
        <rFont val="Times New Roman"/>
        <family val="1"/>
      </rPr>
      <t>00 L5673</t>
    </r>
  </si>
  <si>
    <r>
      <t xml:space="preserve">90 0 </t>
    </r>
    <r>
      <rPr>
        <sz val="9"/>
        <color indexed="10"/>
        <rFont val="Times New Roman"/>
        <family val="1"/>
      </rPr>
      <t>01 L5673</t>
    </r>
  </si>
  <si>
    <r>
      <t xml:space="preserve">90 0 </t>
    </r>
    <r>
      <rPr>
        <sz val="9"/>
        <color indexed="10"/>
        <rFont val="Times New Roman"/>
        <family val="1"/>
      </rPr>
      <t>02 L5673</t>
    </r>
  </si>
  <si>
    <t xml:space="preserve">Приложение   1 к решению Совета Кааламского сельского поселения от 16.04.2019 года № 30 "О внесении изменений в Решение Совета 
Кааламского сельского поселения 
от 29 ноября 2018 г. № 17
«О бюджете Кааламского сельского 
поселения на 2019 год 
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</si>
  <si>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решению Совета Кааламского сельского поселения от 16.04.2019 года № 30 "О внесении изменений в Решение Совета 
Кааламского сельского поселения 
от 29 ноября 2018 г. № 17
«О бюджете Кааламского сельского 
поселения на 2019 год 
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</si>
  <si>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3 к решению Совета Кааламского сельского поселения от 16.04.2019 года № 30 "О внесении изменений в Решение Совета 
Кааламского сельского поселения 
от 29 ноября 2018 г. № 17
«О бюджете Кааламского сельского 
поселения на 2019 год 
и плановый период 2020-2021 годы»Приложение  3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</si>
  <si>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5 к решению Совета Кааламского сельского поселения от 16.04.2019 года № 30 "О внесении изменений в Решение Совета 
Кааламского сельского поселения 
от 29 ноября 2018 г. № 17
«О бюджете Кааламского сельского 
поселения на 2019 год 
и плановый период 2020-2021 годы»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</si>
  <si>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4 к решению Совета Кааламского сельского поселения от 16.04.2019 года № 30 "О внесении изменений в Решение Совета 
Кааламского сельского поселения 
от 29 ноября 2018 г. № 17
«О бюджете Кааламского сельского 
поселения на 2019 год 
и плановый период 2020-2021 годы»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</si>
</sst>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9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sz val="7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Times New Roman"/>
      <family val="1"/>
    </font>
    <font>
      <sz val="7"/>
      <color rgb="FFFF0000"/>
      <name val="Arial Cyr"/>
      <family val="0"/>
    </font>
    <font>
      <sz val="9"/>
      <color theme="9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32" borderId="0" xfId="0" applyFont="1" applyFill="1" applyAlignment="1">
      <alignment/>
    </xf>
    <xf numFmtId="172" fontId="14" fillId="32" borderId="0" xfId="0" applyNumberFormat="1" applyFont="1" applyFill="1" applyAlignment="1">
      <alignment/>
    </xf>
    <xf numFmtId="2" fontId="14" fillId="0" borderId="10" xfId="0" applyNumberFormat="1" applyFont="1" applyBorder="1" applyAlignment="1">
      <alignment vertical="center"/>
    </xf>
    <xf numFmtId="0" fontId="14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4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8" fillId="0" borderId="12" xfId="55" applyNumberFormat="1" applyFont="1" applyBorder="1" applyAlignment="1">
      <alignment horizontal="center"/>
      <protection/>
    </xf>
    <xf numFmtId="1" fontId="7" fillId="34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/>
      <protection/>
    </xf>
    <xf numFmtId="1" fontId="8" fillId="0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0" fillId="35" borderId="10" xfId="55" applyNumberFormat="1" applyFont="1" applyFill="1" applyBorder="1" applyAlignment="1">
      <alignment horizontal="center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72" fontId="14" fillId="32" borderId="11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22" fillId="0" borderId="13" xfId="55" applyFont="1" applyBorder="1" applyAlignment="1">
      <alignment horizontal="center" vertical="center" textRotation="90" wrapText="1"/>
      <protection/>
    </xf>
    <xf numFmtId="4" fontId="14" fillId="33" borderId="10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4" fontId="11" fillId="0" borderId="10" xfId="55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wrapText="1"/>
    </xf>
    <xf numFmtId="0" fontId="82" fillId="0" borderId="13" xfId="53" applyFont="1" applyBorder="1" applyAlignment="1">
      <alignment horizontal="center" vertical="top" wrapText="1"/>
      <protection/>
    </xf>
    <xf numFmtId="2" fontId="12" fillId="33" borderId="10" xfId="55" applyNumberFormat="1" applyFont="1" applyFill="1" applyBorder="1" applyAlignment="1">
      <alignment horizontal="right" vertical="center"/>
      <protection/>
    </xf>
    <xf numFmtId="179" fontId="56" fillId="0" borderId="12" xfId="55" applyNumberFormat="1" applyFont="1" applyBorder="1" applyAlignment="1">
      <alignment horizontal="right" vertical="center" wrapText="1"/>
      <protection/>
    </xf>
    <xf numFmtId="179" fontId="56" fillId="7" borderId="12" xfId="55" applyNumberFormat="1" applyFont="1" applyFill="1" applyBorder="1" applyAlignment="1">
      <alignment horizontal="right" vertical="center" wrapText="1"/>
      <protection/>
    </xf>
    <xf numFmtId="2" fontId="18" fillId="7" borderId="12" xfId="55" applyNumberFormat="1" applyFont="1" applyFill="1" applyBorder="1" applyAlignment="1">
      <alignment horizontal="right" vertical="center"/>
      <protection/>
    </xf>
    <xf numFmtId="0" fontId="82" fillId="33" borderId="13" xfId="53" applyFont="1" applyFill="1" applyBorder="1" applyAlignment="1">
      <alignment horizontal="center" vertical="top" wrapText="1"/>
      <protection/>
    </xf>
    <xf numFmtId="179" fontId="6" fillId="33" borderId="10" xfId="55" applyNumberFormat="1" applyFont="1" applyFill="1" applyBorder="1" applyAlignment="1">
      <alignment horizontal="right" vertical="center"/>
      <protection/>
    </xf>
    <xf numFmtId="1" fontId="7" fillId="35" borderId="10" xfId="55" applyNumberFormat="1" applyFont="1" applyFill="1" applyBorder="1" applyAlignment="1">
      <alignment horizontal="center"/>
      <protection/>
    </xf>
    <xf numFmtId="1" fontId="7" fillId="35" borderId="10" xfId="55" applyNumberFormat="1" applyFont="1" applyFill="1" applyBorder="1" applyAlignment="1">
      <alignment horizontal="center" vertical="center"/>
      <protection/>
    </xf>
    <xf numFmtId="0" fontId="22" fillId="33" borderId="14" xfId="55" applyFont="1" applyFill="1" applyBorder="1" applyAlignment="1">
      <alignment horizontal="center" vertical="center" wrapText="1"/>
      <protection/>
    </xf>
    <xf numFmtId="2" fontId="6" fillId="33" borderId="10" xfId="55" applyNumberFormat="1" applyFont="1" applyFill="1" applyBorder="1" applyAlignment="1">
      <alignment horizontal="right" vertical="center"/>
      <protection/>
    </xf>
    <xf numFmtId="2" fontId="13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/>
    </xf>
    <xf numFmtId="49" fontId="5" fillId="6" borderId="10" xfId="0" applyNumberFormat="1" applyFont="1" applyFill="1" applyBorder="1" applyAlignment="1">
      <alignment horizontal="right" wrapText="1"/>
    </xf>
    <xf numFmtId="49" fontId="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left"/>
    </xf>
    <xf numFmtId="0" fontId="14" fillId="6" borderId="10" xfId="0" applyFont="1" applyFill="1" applyBorder="1" applyAlignment="1">
      <alignment/>
    </xf>
    <xf numFmtId="0" fontId="16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/>
    </xf>
    <xf numFmtId="49" fontId="1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 wrapText="1"/>
    </xf>
    <xf numFmtId="172" fontId="5" fillId="33" borderId="10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5" fillId="0" borderId="0" xfId="0" applyFont="1" applyAlignment="1">
      <alignment horizontal="center"/>
    </xf>
    <xf numFmtId="4" fontId="13" fillId="33" borderId="10" xfId="0" applyNumberFormat="1" applyFont="1" applyFill="1" applyBorder="1" applyAlignment="1">
      <alignment horizontal="right"/>
    </xf>
    <xf numFmtId="4" fontId="18" fillId="33" borderId="12" xfId="55" applyNumberFormat="1" applyFont="1" applyFill="1" applyBorder="1" applyAlignment="1">
      <alignment horizontal="right" vertical="center"/>
      <protection/>
    </xf>
    <xf numFmtId="4" fontId="19" fillId="33" borderId="10" xfId="55" applyNumberFormat="1" applyFont="1" applyFill="1" applyBorder="1" applyAlignment="1">
      <alignment horizontal="right" vertical="center" wrapText="1"/>
      <protection/>
    </xf>
    <xf numFmtId="181" fontId="83" fillId="32" borderId="0" xfId="0" applyNumberFormat="1" applyFont="1" applyFill="1" applyAlignment="1">
      <alignment/>
    </xf>
    <xf numFmtId="181" fontId="14" fillId="33" borderId="10" xfId="0" applyNumberFormat="1" applyFont="1" applyFill="1" applyBorder="1" applyAlignment="1">
      <alignment horizontal="right"/>
    </xf>
    <xf numFmtId="181" fontId="5" fillId="6" borderId="10" xfId="0" applyNumberFormat="1" applyFont="1" applyFill="1" applyBorder="1" applyAlignment="1">
      <alignment horizontal="right"/>
    </xf>
    <xf numFmtId="181" fontId="84" fillId="33" borderId="10" xfId="0" applyNumberFormat="1" applyFont="1" applyFill="1" applyBorder="1" applyAlignment="1">
      <alignment/>
    </xf>
    <xf numFmtId="181" fontId="83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15" xfId="0" applyFont="1" applyBorder="1" applyAlignment="1">
      <alignment wrapText="1"/>
    </xf>
    <xf numFmtId="0" fontId="85" fillId="0" borderId="13" xfId="53" applyFont="1" applyBorder="1" applyAlignment="1">
      <alignment horizontal="center" vertical="top" wrapText="1"/>
      <protection/>
    </xf>
    <xf numFmtId="0" fontId="24" fillId="0" borderId="14" xfId="55" applyFont="1" applyBorder="1" applyAlignment="1">
      <alignment horizontal="center" vertical="center" textRotation="90" wrapText="1"/>
      <protection/>
    </xf>
    <xf numFmtId="49" fontId="25" fillId="0" borderId="10" xfId="55" applyNumberFormat="1" applyFont="1" applyBorder="1" applyAlignment="1">
      <alignment horizontal="center"/>
      <protection/>
    </xf>
    <xf numFmtId="179" fontId="25" fillId="0" borderId="12" xfId="55" applyNumberFormat="1" applyFont="1" applyBorder="1" applyAlignment="1">
      <alignment horizontal="right" vertical="center"/>
      <protection/>
    </xf>
    <xf numFmtId="49" fontId="26" fillId="34" borderId="10" xfId="55" applyNumberFormat="1" applyFont="1" applyFill="1" applyBorder="1" applyAlignment="1">
      <alignment horizontal="center" vertical="center" wrapText="1"/>
      <protection/>
    </xf>
    <xf numFmtId="179" fontId="26" fillId="34" borderId="10" xfId="55" applyNumberFormat="1" applyFont="1" applyFill="1" applyBorder="1" applyAlignment="1">
      <alignment horizontal="right" vertical="center" wrapText="1"/>
      <protection/>
    </xf>
    <xf numFmtId="49" fontId="24" fillId="35" borderId="10" xfId="55" applyNumberFormat="1" applyFont="1" applyFill="1" applyBorder="1" applyAlignment="1">
      <alignment horizontal="center" vertical="center"/>
      <protection/>
    </xf>
    <xf numFmtId="179" fontId="24" fillId="35" borderId="10" xfId="55" applyNumberFormat="1" applyFont="1" applyFill="1" applyBorder="1" applyAlignment="1">
      <alignment horizontal="right" vertical="center"/>
      <protection/>
    </xf>
    <xf numFmtId="49" fontId="24" fillId="0" borderId="10" xfId="55" applyNumberFormat="1" applyFont="1" applyFill="1" applyBorder="1" applyAlignment="1">
      <alignment horizontal="center" vertical="center"/>
      <protection/>
    </xf>
    <xf numFmtId="179" fontId="24" fillId="0" borderId="10" xfId="55" applyNumberFormat="1" applyFont="1" applyBorder="1" applyAlignment="1">
      <alignment horizontal="right" vertical="center"/>
      <protection/>
    </xf>
    <xf numFmtId="49" fontId="24" fillId="33" borderId="10" xfId="55" applyNumberFormat="1" applyFont="1" applyFill="1" applyBorder="1" applyAlignment="1">
      <alignment horizontal="center" vertical="center"/>
      <protection/>
    </xf>
    <xf numFmtId="179" fontId="24" fillId="32" borderId="10" xfId="55" applyNumberFormat="1" applyFont="1" applyFill="1" applyBorder="1" applyAlignment="1">
      <alignment horizontal="right" vertical="center"/>
      <protection/>
    </xf>
    <xf numFmtId="179" fontId="23" fillId="32" borderId="10" xfId="55" applyNumberFormat="1" applyFont="1" applyFill="1" applyBorder="1" applyAlignment="1">
      <alignment horizontal="right" vertical="center"/>
      <protection/>
    </xf>
    <xf numFmtId="179" fontId="23" fillId="35" borderId="10" xfId="55" applyNumberFormat="1" applyFont="1" applyFill="1" applyBorder="1" applyAlignment="1">
      <alignment horizontal="right" vertical="center"/>
      <protection/>
    </xf>
    <xf numFmtId="49" fontId="24" fillId="0" borderId="10" xfId="55" applyNumberFormat="1" applyFont="1" applyBorder="1" applyAlignment="1">
      <alignment horizontal="center" vertical="center"/>
      <protection/>
    </xf>
    <xf numFmtId="179" fontId="24" fillId="33" borderId="10" xfId="55" applyNumberFormat="1" applyFont="1" applyFill="1" applyBorder="1" applyAlignment="1">
      <alignment horizontal="right" vertical="center"/>
      <protection/>
    </xf>
    <xf numFmtId="172" fontId="23" fillId="0" borderId="10" xfId="55" applyNumberFormat="1" applyFont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0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right" vertical="center"/>
      <protection/>
    </xf>
    <xf numFmtId="49" fontId="23" fillId="0" borderId="10" xfId="55" applyNumberFormat="1" applyFont="1" applyBorder="1" applyAlignment="1">
      <alignment horizontal="center"/>
      <protection/>
    </xf>
    <xf numFmtId="179" fontId="23" fillId="0" borderId="10" xfId="55" applyNumberFormat="1" applyFont="1" applyBorder="1" applyAlignment="1">
      <alignment horizontal="right" vertical="center"/>
      <protection/>
    </xf>
    <xf numFmtId="172" fontId="27" fillId="0" borderId="10" xfId="0" applyNumberFormat="1" applyFont="1" applyBorder="1" applyAlignment="1">
      <alignment horizontal="right"/>
    </xf>
    <xf numFmtId="49" fontId="25" fillId="36" borderId="10" xfId="55" applyNumberFormat="1" applyFont="1" applyFill="1" applyBorder="1" applyAlignment="1">
      <alignment horizontal="center"/>
      <protection/>
    </xf>
    <xf numFmtId="179" fontId="27" fillId="36" borderId="10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0" xfId="53" applyNumberFormat="1" applyFont="1" applyFill="1" applyBorder="1" applyAlignment="1">
      <alignment vertical="center" wrapText="1"/>
      <protection/>
    </xf>
    <xf numFmtId="0" fontId="28" fillId="34" borderId="10" xfId="53" applyNumberFormat="1" applyFont="1" applyFill="1" applyBorder="1" applyAlignment="1">
      <alignment wrapText="1"/>
      <protection/>
    </xf>
    <xf numFmtId="0" fontId="23" fillId="35" borderId="10" xfId="55" applyFont="1" applyFill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0" fontId="23" fillId="33" borderId="10" xfId="56" applyFont="1" applyFill="1" applyBorder="1" applyAlignment="1">
      <alignment wrapText="1"/>
      <protection/>
    </xf>
    <xf numFmtId="0" fontId="23" fillId="35" borderId="10" xfId="56" applyFont="1" applyFill="1" applyBorder="1" applyAlignment="1">
      <alignment wrapText="1"/>
      <protection/>
    </xf>
    <xf numFmtId="0" fontId="24" fillId="35" borderId="10" xfId="53" applyNumberFormat="1" applyFont="1" applyFill="1" applyBorder="1" applyAlignment="1">
      <alignment vertical="center" wrapText="1"/>
      <protection/>
    </xf>
    <xf numFmtId="0" fontId="29" fillId="0" borderId="10" xfId="53" applyNumberFormat="1" applyFont="1" applyBorder="1" applyAlignment="1">
      <alignment vertical="center" wrapText="1"/>
      <protection/>
    </xf>
    <xf numFmtId="0" fontId="29" fillId="33" borderId="10" xfId="53" applyNumberFormat="1" applyFont="1" applyFill="1" applyBorder="1" applyAlignment="1">
      <alignment vertical="center" wrapText="1"/>
      <protection/>
    </xf>
    <xf numFmtId="1" fontId="29" fillId="35" borderId="10" xfId="54" applyNumberFormat="1" applyFont="1" applyFill="1" applyBorder="1" applyAlignment="1" applyProtection="1">
      <alignment vertical="center" wrapText="1"/>
      <protection locked="0"/>
    </xf>
    <xf numFmtId="0" fontId="24" fillId="35" borderId="11" xfId="0" applyFont="1" applyFill="1" applyBorder="1" applyAlignment="1">
      <alignment wrapText="1"/>
    </xf>
    <xf numFmtId="49" fontId="29" fillId="0" borderId="10" xfId="53" applyNumberFormat="1" applyFont="1" applyFill="1" applyBorder="1" applyAlignment="1">
      <alignment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13" borderId="10" xfId="0" applyNumberFormat="1" applyFont="1" applyFill="1" applyBorder="1" applyAlignment="1">
      <alignment horizontal="left" vertical="center" wrapText="1"/>
    </xf>
    <xf numFmtId="49" fontId="28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27" fillId="32" borderId="11" xfId="0" applyFont="1" applyFill="1" applyBorder="1" applyAlignment="1">
      <alignment textRotation="90" wrapText="1"/>
    </xf>
    <xf numFmtId="0" fontId="27" fillId="32" borderId="11" xfId="0" applyFont="1" applyFill="1" applyBorder="1" applyAlignment="1">
      <alignment horizontal="right" textRotation="90" wrapText="1"/>
    </xf>
    <xf numFmtId="181" fontId="84" fillId="6" borderId="10" xfId="0" applyNumberFormat="1" applyFont="1" applyFill="1" applyBorder="1" applyAlignment="1">
      <alignment/>
    </xf>
    <xf numFmtId="172" fontId="5" fillId="6" borderId="10" xfId="0" applyNumberFormat="1" applyFont="1" applyFill="1" applyBorder="1" applyAlignment="1">
      <alignment/>
    </xf>
    <xf numFmtId="181" fontId="83" fillId="6" borderId="10" xfId="0" applyNumberFormat="1" applyFont="1" applyFill="1" applyBorder="1" applyAlignment="1">
      <alignment/>
    </xf>
    <xf numFmtId="172" fontId="14" fillId="6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4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4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86" fillId="6" borderId="10" xfId="55" applyNumberFormat="1" applyFont="1" applyFill="1" applyBorder="1" applyAlignment="1">
      <alignment horizontal="center"/>
      <protection/>
    </xf>
    <xf numFmtId="49" fontId="87" fillId="6" borderId="10" xfId="53" applyNumberFormat="1" applyFont="1" applyFill="1" applyBorder="1" applyAlignment="1">
      <alignment vertical="center" wrapText="1"/>
      <protection/>
    </xf>
    <xf numFmtId="49" fontId="88" fillId="6" borderId="10" xfId="55" applyNumberFormat="1" applyFont="1" applyFill="1" applyBorder="1" applyAlignment="1">
      <alignment horizontal="center"/>
      <protection/>
    </xf>
    <xf numFmtId="179" fontId="89" fillId="6" borderId="10" xfId="55" applyNumberFormat="1" applyFont="1" applyFill="1" applyBorder="1" applyAlignment="1">
      <alignment horizontal="right" vertical="center"/>
      <protection/>
    </xf>
    <xf numFmtId="2" fontId="90" fillId="6" borderId="10" xfId="55" applyNumberFormat="1" applyFont="1" applyFill="1" applyBorder="1" applyAlignment="1">
      <alignment horizontal="right" vertical="center"/>
      <protection/>
    </xf>
    <xf numFmtId="181" fontId="14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2" fontId="88" fillId="6" borderId="12" xfId="55" applyNumberFormat="1" applyFont="1" applyFill="1" applyBorder="1" applyAlignment="1">
      <alignment horizontal="center"/>
      <protection/>
    </xf>
    <xf numFmtId="1" fontId="34" fillId="12" borderId="10" xfId="55" applyNumberFormat="1" applyFont="1" applyFill="1" applyBorder="1" applyAlignment="1">
      <alignment horizontal="center" vertical="center"/>
      <protection/>
    </xf>
    <xf numFmtId="2" fontId="24" fillId="33" borderId="10" xfId="55" applyNumberFormat="1" applyFont="1" applyFill="1" applyBorder="1" applyAlignment="1">
      <alignment horizontal="center" vertical="center"/>
      <protection/>
    </xf>
    <xf numFmtId="1" fontId="35" fillId="33" borderId="10" xfId="55" applyNumberFormat="1" applyFont="1" applyFill="1" applyBorder="1" applyAlignment="1">
      <alignment horizontal="center" vertical="center"/>
      <protection/>
    </xf>
    <xf numFmtId="2" fontId="35" fillId="33" borderId="12" xfId="55" applyNumberFormat="1" applyFont="1" applyFill="1" applyBorder="1" applyAlignment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172" fontId="24" fillId="33" borderId="12" xfId="55" applyNumberFormat="1" applyFont="1" applyFill="1" applyBorder="1" applyAlignment="1">
      <alignment horizontal="center" vertical="center"/>
      <protection/>
    </xf>
    <xf numFmtId="2" fontId="24" fillId="33" borderId="12" xfId="55" applyNumberFormat="1" applyFont="1" applyFill="1" applyBorder="1" applyAlignment="1">
      <alignment horizontal="center" vertical="center"/>
      <protection/>
    </xf>
    <xf numFmtId="2" fontId="23" fillId="33" borderId="12" xfId="55" applyNumberFormat="1" applyFont="1" applyFill="1" applyBorder="1" applyAlignment="1">
      <alignment horizontal="center" vertical="center"/>
      <protection/>
    </xf>
    <xf numFmtId="2" fontId="25" fillId="33" borderId="12" xfId="55" applyNumberFormat="1" applyFont="1" applyFill="1" applyBorder="1" applyAlignment="1">
      <alignment horizontal="center" vertical="center"/>
      <protection/>
    </xf>
    <xf numFmtId="1" fontId="29" fillId="35" borderId="11" xfId="54" applyNumberFormat="1" applyFont="1" applyFill="1" applyBorder="1" applyAlignment="1" applyProtection="1">
      <alignment vertical="center" wrapText="1"/>
      <protection locked="0"/>
    </xf>
    <xf numFmtId="2" fontId="23" fillId="33" borderId="12" xfId="55" applyNumberFormat="1" applyFont="1" applyFill="1" applyBorder="1" applyAlignment="1">
      <alignment horizontal="center"/>
      <protection/>
    </xf>
    <xf numFmtId="2" fontId="25" fillId="33" borderId="12" xfId="55" applyNumberFormat="1" applyFont="1" applyFill="1" applyBorder="1" applyAlignment="1">
      <alignment horizontal="center"/>
      <protection/>
    </xf>
    <xf numFmtId="1" fontId="0" fillId="36" borderId="10" xfId="55" applyNumberFormat="1" applyFont="1" applyFill="1" applyBorder="1">
      <alignment/>
      <protection/>
    </xf>
    <xf numFmtId="2" fontId="13" fillId="6" borderId="10" xfId="0" applyNumberFormat="1" applyFont="1" applyFill="1" applyBorder="1" applyAlignment="1">
      <alignment horizontal="center" vertical="center"/>
    </xf>
    <xf numFmtId="2" fontId="24" fillId="6" borderId="10" xfId="55" applyNumberFormat="1" applyFont="1" applyFill="1" applyBorder="1" applyAlignment="1">
      <alignment horizontal="center" vertical="center"/>
      <protection/>
    </xf>
    <xf numFmtId="172" fontId="24" fillId="6" borderId="12" xfId="55" applyNumberFormat="1" applyFont="1" applyFill="1" applyBorder="1" applyAlignment="1">
      <alignment horizontal="center" vertical="center"/>
      <protection/>
    </xf>
    <xf numFmtId="4" fontId="24" fillId="6" borderId="12" xfId="55" applyNumberFormat="1" applyFont="1" applyFill="1" applyBorder="1" applyAlignment="1">
      <alignment horizontal="center" vertical="center"/>
      <protection/>
    </xf>
    <xf numFmtId="2" fontId="24" fillId="6" borderId="12" xfId="55" applyNumberFormat="1" applyFont="1" applyFill="1" applyBorder="1" applyAlignment="1">
      <alignment horizontal="center" vertical="center"/>
      <protection/>
    </xf>
    <xf numFmtId="2" fontId="35" fillId="6" borderId="12" xfId="55" applyNumberFormat="1" applyFont="1" applyFill="1" applyBorder="1" applyAlignment="1">
      <alignment horizontal="center" vertical="center"/>
      <protection/>
    </xf>
    <xf numFmtId="2" fontId="23" fillId="6" borderId="12" xfId="55" applyNumberFormat="1" applyFont="1" applyFill="1" applyBorder="1" applyAlignment="1">
      <alignment horizontal="center" vertical="center"/>
      <protection/>
    </xf>
    <xf numFmtId="2" fontId="25" fillId="6" borderId="12" xfId="55" applyNumberFormat="1" applyFont="1" applyFill="1" applyBorder="1" applyAlignment="1">
      <alignment horizontal="center" vertical="center"/>
      <protection/>
    </xf>
    <xf numFmtId="2" fontId="23" fillId="6" borderId="12" xfId="55" applyNumberFormat="1" applyFont="1" applyFill="1" applyBorder="1" applyAlignment="1">
      <alignment horizontal="center"/>
      <protection/>
    </xf>
    <xf numFmtId="2" fontId="25" fillId="6" borderId="12" xfId="55" applyNumberFormat="1" applyFont="1" applyFill="1" applyBorder="1" applyAlignment="1">
      <alignment horizontal="center"/>
      <protection/>
    </xf>
    <xf numFmtId="49" fontId="14" fillId="33" borderId="10" xfId="0" applyNumberFormat="1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wrapText="1"/>
    </xf>
    <xf numFmtId="49" fontId="14" fillId="36" borderId="10" xfId="0" applyNumberFormat="1" applyFont="1" applyFill="1" applyBorder="1" applyAlignment="1">
      <alignment/>
    </xf>
    <xf numFmtId="0" fontId="91" fillId="33" borderId="17" xfId="0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14" fillId="0" borderId="0" xfId="0" applyFont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2" fontId="92" fillId="6" borderId="12" xfId="55" applyNumberFormat="1" applyFont="1" applyFill="1" applyBorder="1" applyAlignment="1">
      <alignment horizontal="center"/>
      <protection/>
    </xf>
    <xf numFmtId="4" fontId="85" fillId="33" borderId="12" xfId="55" applyNumberFormat="1" applyFont="1" applyFill="1" applyBorder="1" applyAlignment="1">
      <alignment horizontal="center" vertical="center"/>
      <protection/>
    </xf>
    <xf numFmtId="172" fontId="85" fillId="33" borderId="12" xfId="55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right" wrapText="1"/>
    </xf>
    <xf numFmtId="0" fontId="37" fillId="0" borderId="0" xfId="0" applyFont="1" applyAlignment="1">
      <alignment wrapText="1"/>
    </xf>
    <xf numFmtId="0" fontId="14" fillId="32" borderId="11" xfId="0" applyFont="1" applyFill="1" applyBorder="1" applyAlignment="1">
      <alignment textRotation="90" wrapText="1"/>
    </xf>
    <xf numFmtId="0" fontId="14" fillId="32" borderId="11" xfId="0" applyFont="1" applyFill="1" applyBorder="1" applyAlignment="1">
      <alignment horizontal="right" textRotation="90" wrapText="1"/>
    </xf>
    <xf numFmtId="0" fontId="5" fillId="36" borderId="10" xfId="0" applyFont="1" applyFill="1" applyBorder="1" applyAlignment="1">
      <alignment wrapText="1"/>
    </xf>
    <xf numFmtId="49" fontId="14" fillId="36" borderId="10" xfId="0" applyNumberFormat="1" applyFont="1" applyFill="1" applyBorder="1" applyAlignment="1">
      <alignment horizontal="right"/>
    </xf>
    <xf numFmtId="2" fontId="15" fillId="36" borderId="10" xfId="0" applyNumberFormat="1" applyFont="1" applyFill="1" applyBorder="1" applyAlignment="1">
      <alignment/>
    </xf>
    <xf numFmtId="172" fontId="15" fillId="36" borderId="10" xfId="0" applyNumberFormat="1" applyFont="1" applyFill="1" applyBorder="1" applyAlignment="1">
      <alignment/>
    </xf>
    <xf numFmtId="2" fontId="14" fillId="32" borderId="10" xfId="0" applyNumberFormat="1" applyFont="1" applyFill="1" applyBorder="1" applyAlignment="1">
      <alignment/>
    </xf>
    <xf numFmtId="49" fontId="23" fillId="9" borderId="10" xfId="55" applyNumberFormat="1" applyFont="1" applyFill="1" applyBorder="1" applyAlignment="1">
      <alignment horizontal="center"/>
      <protection/>
    </xf>
    <xf numFmtId="172" fontId="27" fillId="9" borderId="10" xfId="0" applyNumberFormat="1" applyFont="1" applyFill="1" applyBorder="1" applyAlignment="1">
      <alignment horizontal="right"/>
    </xf>
    <xf numFmtId="2" fontId="13" fillId="9" borderId="10" xfId="0" applyNumberFormat="1" applyFont="1" applyFill="1" applyBorder="1" applyAlignment="1">
      <alignment horizontal="right"/>
    </xf>
    <xf numFmtId="2" fontId="25" fillId="9" borderId="12" xfId="55" applyNumberFormat="1" applyFont="1" applyFill="1" applyBorder="1" applyAlignment="1">
      <alignment horizontal="center"/>
      <protection/>
    </xf>
    <xf numFmtId="49" fontId="93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wrapText="1"/>
    </xf>
    <xf numFmtId="0" fontId="14" fillId="35" borderId="10" xfId="0" applyFont="1" applyFill="1" applyBorder="1" applyAlignment="1">
      <alignment wrapText="1"/>
    </xf>
    <xf numFmtId="4" fontId="14" fillId="36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0" fontId="7" fillId="0" borderId="15" xfId="55" applyFont="1" applyBorder="1" applyAlignment="1">
      <alignment horizontal="center" wrapText="1"/>
      <protection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1" fontId="8" fillId="0" borderId="11" xfId="55" applyNumberFormat="1" applyFont="1" applyBorder="1" applyAlignment="1">
      <alignment horizontal="center"/>
      <protection/>
    </xf>
    <xf numFmtId="1" fontId="8" fillId="0" borderId="12" xfId="55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wrapText="1"/>
    </xf>
    <xf numFmtId="181" fontId="6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179" fontId="1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5.875" style="0" customWidth="1"/>
    <col min="2" max="2" width="27.75390625" style="124" customWidth="1"/>
    <col min="3" max="3" width="5.75390625" style="124" customWidth="1"/>
    <col min="4" max="6" width="3.25390625" style="124" customWidth="1"/>
    <col min="7" max="7" width="4.25390625" style="124" customWidth="1"/>
    <col min="8" max="8" width="4.625" style="124" customWidth="1"/>
    <col min="9" max="9" width="5.75390625" style="124" customWidth="1"/>
    <col min="10" max="10" width="5.00390625" style="124" customWidth="1"/>
    <col min="11" max="11" width="7.25390625" style="124" hidden="1" customWidth="1"/>
    <col min="12" max="12" width="6.75390625" style="0" hidden="1" customWidth="1"/>
    <col min="13" max="13" width="8.25390625" style="0" customWidth="1"/>
    <col min="14" max="14" width="9.25390625" style="0" customWidth="1"/>
    <col min="15" max="15" width="9.00390625" style="0" customWidth="1"/>
    <col min="16" max="16" width="34.125" style="0" customWidth="1"/>
  </cols>
  <sheetData>
    <row r="1" spans="1:15" ht="120" customHeight="1">
      <c r="A1" s="25"/>
      <c r="B1" s="125"/>
      <c r="C1" s="209"/>
      <c r="D1" s="95"/>
      <c r="E1" s="95"/>
      <c r="F1" s="95"/>
      <c r="G1" s="95"/>
      <c r="H1" s="95"/>
      <c r="I1" s="235" t="s">
        <v>332</v>
      </c>
      <c r="J1" s="236"/>
      <c r="K1" s="236"/>
      <c r="L1" s="236"/>
      <c r="M1" s="236"/>
      <c r="N1" s="236"/>
      <c r="O1" s="236"/>
    </row>
    <row r="2" spans="1:15" ht="31.5" customHeight="1">
      <c r="A2" s="227" t="s">
        <v>280</v>
      </c>
      <c r="B2" s="228"/>
      <c r="C2" s="228"/>
      <c r="D2" s="228"/>
      <c r="E2" s="228"/>
      <c r="F2" s="228"/>
      <c r="G2" s="228"/>
      <c r="H2" s="228"/>
      <c r="I2" s="228"/>
      <c r="J2" s="228"/>
      <c r="K2" s="96"/>
      <c r="L2" s="83"/>
      <c r="M2" s="83"/>
      <c r="N2" s="229"/>
      <c r="O2" s="229"/>
    </row>
    <row r="3" spans="1:15" ht="19.5" customHeight="1">
      <c r="A3" s="230"/>
      <c r="B3" s="232" t="s">
        <v>44</v>
      </c>
      <c r="C3" s="234" t="s">
        <v>45</v>
      </c>
      <c r="D3" s="234"/>
      <c r="E3" s="234"/>
      <c r="F3" s="234"/>
      <c r="G3" s="234"/>
      <c r="H3" s="234"/>
      <c r="I3" s="234"/>
      <c r="J3" s="234"/>
      <c r="K3" s="97" t="s">
        <v>215</v>
      </c>
      <c r="L3" s="60"/>
      <c r="M3" s="55"/>
      <c r="N3" s="52"/>
      <c r="O3" s="52"/>
    </row>
    <row r="4" spans="1:15" ht="51" customHeight="1">
      <c r="A4" s="231"/>
      <c r="B4" s="233"/>
      <c r="C4" s="43" t="s">
        <v>46</v>
      </c>
      <c r="D4" s="43" t="s">
        <v>47</v>
      </c>
      <c r="E4" s="43" t="s">
        <v>48</v>
      </c>
      <c r="F4" s="43" t="s">
        <v>49</v>
      </c>
      <c r="G4" s="43" t="s">
        <v>50</v>
      </c>
      <c r="H4" s="43" t="s">
        <v>51</v>
      </c>
      <c r="I4" s="43" t="s">
        <v>177</v>
      </c>
      <c r="J4" s="44" t="s">
        <v>178</v>
      </c>
      <c r="K4" s="98"/>
      <c r="L4" s="64" t="s">
        <v>216</v>
      </c>
      <c r="M4" s="58" t="s">
        <v>210</v>
      </c>
      <c r="N4" s="57" t="s">
        <v>240</v>
      </c>
      <c r="O4" s="57" t="s">
        <v>281</v>
      </c>
    </row>
    <row r="5" spans="1:15" ht="15" customHeight="1">
      <c r="A5" s="26"/>
      <c r="B5" s="126" t="s">
        <v>80</v>
      </c>
      <c r="C5" s="99"/>
      <c r="D5" s="99"/>
      <c r="E5" s="99"/>
      <c r="F5" s="99"/>
      <c r="G5" s="99"/>
      <c r="H5" s="99"/>
      <c r="I5" s="99"/>
      <c r="J5" s="99"/>
      <c r="K5" s="100">
        <f>K6+K38</f>
        <v>10546</v>
      </c>
      <c r="L5" s="86">
        <f>L6+L38</f>
        <v>3503.62</v>
      </c>
      <c r="M5" s="59">
        <f>M6+M38+M46</f>
        <v>10238.310000000001</v>
      </c>
      <c r="N5" s="53">
        <f>N6+N38</f>
        <v>7343.1</v>
      </c>
      <c r="O5" s="53">
        <f>O6+O38</f>
        <v>7995.200000000001</v>
      </c>
    </row>
    <row r="6" spans="1:15" ht="23.25" customHeight="1">
      <c r="A6" s="27" t="s">
        <v>52</v>
      </c>
      <c r="B6" s="127" t="s">
        <v>53</v>
      </c>
      <c r="C6" s="101" t="s">
        <v>54</v>
      </c>
      <c r="D6" s="101" t="s">
        <v>55</v>
      </c>
      <c r="E6" s="101" t="s">
        <v>56</v>
      </c>
      <c r="F6" s="101" t="s">
        <v>56</v>
      </c>
      <c r="G6" s="101" t="s">
        <v>54</v>
      </c>
      <c r="H6" s="101" t="s">
        <v>56</v>
      </c>
      <c r="I6" s="101" t="s">
        <v>57</v>
      </c>
      <c r="J6" s="101" t="s">
        <v>54</v>
      </c>
      <c r="K6" s="102">
        <f>K7+K18+K25+K33+K34+K23</f>
        <v>7628.7</v>
      </c>
      <c r="L6" s="87">
        <f>L7+L18+L25+L33+L34+L23</f>
        <v>0.1</v>
      </c>
      <c r="M6" s="186">
        <f>M7+M18+M23+M25+M33+M35+M36</f>
        <v>7036.120000000001</v>
      </c>
      <c r="N6" s="177">
        <f>N7+N18+N23+N25+N33+N35+N36</f>
        <v>6845.3</v>
      </c>
      <c r="O6" s="177">
        <f>O7+O18+O23+O25+O33+O35+O36</f>
        <v>7508.400000000001</v>
      </c>
    </row>
    <row r="7" spans="1:15" ht="19.5" customHeight="1">
      <c r="A7" s="33" t="s">
        <v>58</v>
      </c>
      <c r="B7" s="128" t="s">
        <v>59</v>
      </c>
      <c r="C7" s="103" t="s">
        <v>60</v>
      </c>
      <c r="D7" s="103" t="s">
        <v>55</v>
      </c>
      <c r="E7" s="103" t="s">
        <v>6</v>
      </c>
      <c r="F7" s="103" t="s">
        <v>12</v>
      </c>
      <c r="G7" s="103" t="s">
        <v>54</v>
      </c>
      <c r="H7" s="103" t="s">
        <v>6</v>
      </c>
      <c r="I7" s="103" t="s">
        <v>57</v>
      </c>
      <c r="J7" s="103" t="s">
        <v>61</v>
      </c>
      <c r="K7" s="104">
        <f>SUM(K8:K16)</f>
        <v>1758</v>
      </c>
      <c r="L7" s="56">
        <f>L8+L9+L10+L11+L12+L13+L15+L16</f>
        <v>0</v>
      </c>
      <c r="M7" s="187">
        <f>SUM(M8:M17)</f>
        <v>1721</v>
      </c>
      <c r="N7" s="174">
        <f>SUM(N8:N17)</f>
        <v>967</v>
      </c>
      <c r="O7" s="174">
        <f>SUM(O8:O17)</f>
        <v>1017</v>
      </c>
    </row>
    <row r="8" spans="1:15" ht="72.75" customHeight="1">
      <c r="A8" s="28" t="s">
        <v>62</v>
      </c>
      <c r="B8" s="129" t="s">
        <v>106</v>
      </c>
      <c r="C8" s="105" t="s">
        <v>60</v>
      </c>
      <c r="D8" s="105" t="s">
        <v>55</v>
      </c>
      <c r="E8" s="105" t="s">
        <v>6</v>
      </c>
      <c r="F8" s="105" t="s">
        <v>12</v>
      </c>
      <c r="G8" s="105" t="s">
        <v>63</v>
      </c>
      <c r="H8" s="105" t="s">
        <v>6</v>
      </c>
      <c r="I8" s="105" t="s">
        <v>57</v>
      </c>
      <c r="J8" s="105" t="s">
        <v>61</v>
      </c>
      <c r="K8" s="106">
        <v>1711</v>
      </c>
      <c r="L8" s="56">
        <v>-180.5</v>
      </c>
      <c r="M8" s="188">
        <v>800</v>
      </c>
      <c r="N8" s="178">
        <v>840</v>
      </c>
      <c r="O8" s="178">
        <v>882</v>
      </c>
    </row>
    <row r="9" spans="1:15" ht="76.5" customHeight="1">
      <c r="A9" s="28" t="s">
        <v>64</v>
      </c>
      <c r="B9" s="130" t="s">
        <v>193</v>
      </c>
      <c r="C9" s="105" t="s">
        <v>60</v>
      </c>
      <c r="D9" s="105" t="s">
        <v>55</v>
      </c>
      <c r="E9" s="105" t="s">
        <v>6</v>
      </c>
      <c r="F9" s="105" t="s">
        <v>12</v>
      </c>
      <c r="G9" s="105" t="s">
        <v>63</v>
      </c>
      <c r="H9" s="105" t="s">
        <v>6</v>
      </c>
      <c r="I9" s="105" t="s">
        <v>57</v>
      </c>
      <c r="J9" s="105" t="s">
        <v>61</v>
      </c>
      <c r="K9" s="106"/>
      <c r="L9" s="56">
        <v>0.6</v>
      </c>
      <c r="M9" s="188">
        <v>0</v>
      </c>
      <c r="N9" s="178">
        <v>0</v>
      </c>
      <c r="O9" s="178">
        <v>0</v>
      </c>
    </row>
    <row r="10" spans="1:15" ht="72.75" customHeight="1">
      <c r="A10" s="28" t="s">
        <v>194</v>
      </c>
      <c r="B10" s="130" t="s">
        <v>193</v>
      </c>
      <c r="C10" s="105" t="s">
        <v>60</v>
      </c>
      <c r="D10" s="105" t="s">
        <v>55</v>
      </c>
      <c r="E10" s="105" t="s">
        <v>6</v>
      </c>
      <c r="F10" s="105" t="s">
        <v>12</v>
      </c>
      <c r="G10" s="105" t="s">
        <v>63</v>
      </c>
      <c r="H10" s="105" t="s">
        <v>6</v>
      </c>
      <c r="I10" s="105" t="s">
        <v>57</v>
      </c>
      <c r="J10" s="105" t="s">
        <v>61</v>
      </c>
      <c r="K10" s="106"/>
      <c r="L10" s="56">
        <v>0.9</v>
      </c>
      <c r="M10" s="188">
        <v>0</v>
      </c>
      <c r="N10" s="178">
        <v>0</v>
      </c>
      <c r="O10" s="178">
        <v>0</v>
      </c>
    </row>
    <row r="11" spans="1:15" ht="68.25" customHeight="1">
      <c r="A11" s="28" t="s">
        <v>195</v>
      </c>
      <c r="B11" s="130" t="s">
        <v>193</v>
      </c>
      <c r="C11" s="105" t="s">
        <v>60</v>
      </c>
      <c r="D11" s="105" t="s">
        <v>55</v>
      </c>
      <c r="E11" s="105" t="s">
        <v>6</v>
      </c>
      <c r="F11" s="105" t="s">
        <v>12</v>
      </c>
      <c r="G11" s="105" t="s">
        <v>242</v>
      </c>
      <c r="H11" s="105" t="s">
        <v>6</v>
      </c>
      <c r="I11" s="105" t="s">
        <v>57</v>
      </c>
      <c r="J11" s="105" t="s">
        <v>61</v>
      </c>
      <c r="K11" s="106"/>
      <c r="L11" s="56"/>
      <c r="M11" s="188">
        <v>0</v>
      </c>
      <c r="N11" s="178">
        <v>0</v>
      </c>
      <c r="O11" s="178">
        <v>0</v>
      </c>
    </row>
    <row r="12" spans="1:15" ht="110.25" customHeight="1">
      <c r="A12" s="28" t="s">
        <v>196</v>
      </c>
      <c r="B12" s="130" t="s">
        <v>192</v>
      </c>
      <c r="C12" s="105" t="s">
        <v>60</v>
      </c>
      <c r="D12" s="105" t="s">
        <v>55</v>
      </c>
      <c r="E12" s="105" t="s">
        <v>6</v>
      </c>
      <c r="F12" s="107" t="s">
        <v>12</v>
      </c>
      <c r="G12" s="107" t="s">
        <v>241</v>
      </c>
      <c r="H12" s="105" t="s">
        <v>6</v>
      </c>
      <c r="I12" s="105" t="s">
        <v>57</v>
      </c>
      <c r="J12" s="105" t="s">
        <v>61</v>
      </c>
      <c r="K12" s="106"/>
      <c r="L12" s="56"/>
      <c r="M12" s="188">
        <v>800</v>
      </c>
      <c r="N12" s="178">
        <v>0</v>
      </c>
      <c r="O12" s="178">
        <v>0</v>
      </c>
    </row>
    <row r="13" spans="1:15" ht="75.75" customHeight="1">
      <c r="A13" s="28" t="s">
        <v>196</v>
      </c>
      <c r="B13" s="130" t="s">
        <v>192</v>
      </c>
      <c r="C13" s="105" t="s">
        <v>60</v>
      </c>
      <c r="D13" s="105" t="s">
        <v>55</v>
      </c>
      <c r="E13" s="105" t="s">
        <v>6</v>
      </c>
      <c r="F13" s="107" t="s">
        <v>12</v>
      </c>
      <c r="G13" s="107" t="s">
        <v>241</v>
      </c>
      <c r="H13" s="105" t="s">
        <v>6</v>
      </c>
      <c r="I13" s="105" t="s">
        <v>57</v>
      </c>
      <c r="J13" s="105" t="s">
        <v>61</v>
      </c>
      <c r="K13" s="106"/>
      <c r="L13" s="56">
        <v>179</v>
      </c>
      <c r="M13" s="188">
        <v>0</v>
      </c>
      <c r="N13" s="178">
        <v>0</v>
      </c>
      <c r="O13" s="178">
        <v>0</v>
      </c>
    </row>
    <row r="14" spans="1:15" ht="41.25" customHeight="1">
      <c r="A14" s="29" t="s">
        <v>197</v>
      </c>
      <c r="B14" s="129" t="s">
        <v>99</v>
      </c>
      <c r="C14" s="105" t="s">
        <v>60</v>
      </c>
      <c r="D14" s="105" t="s">
        <v>55</v>
      </c>
      <c r="E14" s="105" t="s">
        <v>6</v>
      </c>
      <c r="F14" s="105" t="s">
        <v>12</v>
      </c>
      <c r="G14" s="105" t="s">
        <v>243</v>
      </c>
      <c r="H14" s="105" t="s">
        <v>6</v>
      </c>
      <c r="I14" s="105" t="s">
        <v>57</v>
      </c>
      <c r="J14" s="105" t="s">
        <v>61</v>
      </c>
      <c r="K14" s="106">
        <v>21</v>
      </c>
      <c r="L14" s="56"/>
      <c r="M14" s="188">
        <v>105</v>
      </c>
      <c r="N14" s="178">
        <v>110</v>
      </c>
      <c r="O14" s="178">
        <v>116</v>
      </c>
    </row>
    <row r="15" spans="1:15" ht="49.5" customHeight="1">
      <c r="A15" s="29" t="s">
        <v>198</v>
      </c>
      <c r="B15" s="129" t="s">
        <v>236</v>
      </c>
      <c r="C15" s="105" t="s">
        <v>60</v>
      </c>
      <c r="D15" s="105" t="s">
        <v>55</v>
      </c>
      <c r="E15" s="105" t="s">
        <v>6</v>
      </c>
      <c r="F15" s="105" t="s">
        <v>12</v>
      </c>
      <c r="G15" s="105" t="s">
        <v>65</v>
      </c>
      <c r="H15" s="105" t="s">
        <v>6</v>
      </c>
      <c r="I15" s="105" t="s">
        <v>57</v>
      </c>
      <c r="J15" s="105" t="s">
        <v>61</v>
      </c>
      <c r="K15" s="106">
        <v>21</v>
      </c>
      <c r="L15" s="56"/>
      <c r="M15" s="188">
        <v>0</v>
      </c>
      <c r="N15" s="178">
        <v>0</v>
      </c>
      <c r="O15" s="178">
        <v>0</v>
      </c>
    </row>
    <row r="16" spans="1:15" ht="73.5" customHeight="1">
      <c r="A16" s="29" t="s">
        <v>199</v>
      </c>
      <c r="B16" s="129" t="s">
        <v>237</v>
      </c>
      <c r="C16" s="105" t="s">
        <v>60</v>
      </c>
      <c r="D16" s="105" t="s">
        <v>55</v>
      </c>
      <c r="E16" s="105" t="s">
        <v>6</v>
      </c>
      <c r="F16" s="105" t="s">
        <v>12</v>
      </c>
      <c r="G16" s="105" t="s">
        <v>65</v>
      </c>
      <c r="H16" s="105" t="s">
        <v>6</v>
      </c>
      <c r="I16" s="105" t="s">
        <v>57</v>
      </c>
      <c r="J16" s="105" t="s">
        <v>61</v>
      </c>
      <c r="K16" s="106">
        <v>5</v>
      </c>
      <c r="L16" s="56"/>
      <c r="M16" s="188">
        <v>0</v>
      </c>
      <c r="N16" s="178">
        <v>0</v>
      </c>
      <c r="O16" s="178">
        <v>0</v>
      </c>
    </row>
    <row r="17" spans="1:15" ht="78" customHeight="1">
      <c r="A17" s="29" t="s">
        <v>238</v>
      </c>
      <c r="B17" s="129" t="s">
        <v>204</v>
      </c>
      <c r="C17" s="105"/>
      <c r="D17" s="105" t="s">
        <v>55</v>
      </c>
      <c r="E17" s="105" t="s">
        <v>6</v>
      </c>
      <c r="F17" s="105" t="s">
        <v>12</v>
      </c>
      <c r="G17" s="105" t="s">
        <v>244</v>
      </c>
      <c r="H17" s="105" t="s">
        <v>6</v>
      </c>
      <c r="I17" s="105" t="s">
        <v>57</v>
      </c>
      <c r="J17" s="105" t="s">
        <v>61</v>
      </c>
      <c r="K17" s="106"/>
      <c r="L17" s="56"/>
      <c r="M17" s="188">
        <v>16</v>
      </c>
      <c r="N17" s="178">
        <v>17</v>
      </c>
      <c r="O17" s="178">
        <v>19</v>
      </c>
    </row>
    <row r="18" spans="1:15" ht="33.75" customHeight="1">
      <c r="A18" s="33">
        <v>2</v>
      </c>
      <c r="B18" s="131" t="s">
        <v>100</v>
      </c>
      <c r="C18" s="103" t="s">
        <v>134</v>
      </c>
      <c r="D18" s="103" t="s">
        <v>55</v>
      </c>
      <c r="E18" s="103" t="s">
        <v>16</v>
      </c>
      <c r="F18" s="103" t="s">
        <v>12</v>
      </c>
      <c r="G18" s="103" t="s">
        <v>54</v>
      </c>
      <c r="H18" s="103" t="s">
        <v>6</v>
      </c>
      <c r="I18" s="103" t="s">
        <v>57</v>
      </c>
      <c r="J18" s="103" t="s">
        <v>61</v>
      </c>
      <c r="K18" s="104">
        <f>SUM(K19:K22)</f>
        <v>1105.7</v>
      </c>
      <c r="L18" s="56">
        <f>L19+L20+L21+L22</f>
        <v>0</v>
      </c>
      <c r="M18" s="189">
        <f>SUM(M19:M22)</f>
        <v>959.4999999999999</v>
      </c>
      <c r="N18" s="207">
        <f>SUM(N19:N22)</f>
        <v>1689.2</v>
      </c>
      <c r="O18" s="207">
        <f>SUM(O19:O22)</f>
        <v>2302.3</v>
      </c>
    </row>
    <row r="19" spans="1:15" ht="77.25" customHeight="1">
      <c r="A19" s="29" t="s">
        <v>39</v>
      </c>
      <c r="B19" s="129" t="s">
        <v>101</v>
      </c>
      <c r="C19" s="105" t="s">
        <v>134</v>
      </c>
      <c r="D19" s="105" t="s">
        <v>55</v>
      </c>
      <c r="E19" s="105" t="s">
        <v>16</v>
      </c>
      <c r="F19" s="105" t="s">
        <v>12</v>
      </c>
      <c r="G19" s="105" t="s">
        <v>247</v>
      </c>
      <c r="H19" s="105" t="s">
        <v>6</v>
      </c>
      <c r="I19" s="105" t="s">
        <v>57</v>
      </c>
      <c r="J19" s="105" t="s">
        <v>61</v>
      </c>
      <c r="K19" s="108">
        <v>350</v>
      </c>
      <c r="L19" s="56"/>
      <c r="M19" s="188">
        <v>347.9</v>
      </c>
      <c r="N19" s="208">
        <v>612.1</v>
      </c>
      <c r="O19" s="208">
        <v>832.6</v>
      </c>
    </row>
    <row r="20" spans="1:15" ht="92.25" customHeight="1">
      <c r="A20" s="29" t="s">
        <v>131</v>
      </c>
      <c r="B20" s="129" t="s">
        <v>102</v>
      </c>
      <c r="C20" s="105" t="s">
        <v>134</v>
      </c>
      <c r="D20" s="105" t="s">
        <v>55</v>
      </c>
      <c r="E20" s="105" t="s">
        <v>16</v>
      </c>
      <c r="F20" s="105" t="s">
        <v>12</v>
      </c>
      <c r="G20" s="105" t="s">
        <v>248</v>
      </c>
      <c r="H20" s="105" t="s">
        <v>6</v>
      </c>
      <c r="I20" s="105" t="s">
        <v>57</v>
      </c>
      <c r="J20" s="105" t="s">
        <v>61</v>
      </c>
      <c r="K20" s="109">
        <v>5.7</v>
      </c>
      <c r="L20" s="65"/>
      <c r="M20" s="188">
        <v>2.4</v>
      </c>
      <c r="N20" s="208">
        <v>4</v>
      </c>
      <c r="O20" s="208">
        <v>5.3</v>
      </c>
    </row>
    <row r="21" spans="1:15" ht="78.75" customHeight="1">
      <c r="A21" s="29" t="s">
        <v>132</v>
      </c>
      <c r="B21" s="129" t="s">
        <v>103</v>
      </c>
      <c r="C21" s="105" t="s">
        <v>134</v>
      </c>
      <c r="D21" s="105" t="s">
        <v>55</v>
      </c>
      <c r="E21" s="105" t="s">
        <v>16</v>
      </c>
      <c r="F21" s="105" t="s">
        <v>12</v>
      </c>
      <c r="G21" s="105" t="s">
        <v>249</v>
      </c>
      <c r="H21" s="105" t="s">
        <v>6</v>
      </c>
      <c r="I21" s="105" t="s">
        <v>57</v>
      </c>
      <c r="J21" s="105" t="s">
        <v>61</v>
      </c>
      <c r="K21" s="109">
        <v>800</v>
      </c>
      <c r="L21" s="65"/>
      <c r="M21" s="188">
        <v>673.8</v>
      </c>
      <c r="N21" s="208">
        <v>1186.9</v>
      </c>
      <c r="O21" s="208">
        <v>1615.1</v>
      </c>
    </row>
    <row r="22" spans="1:15" ht="73.5" customHeight="1">
      <c r="A22" s="29" t="s">
        <v>133</v>
      </c>
      <c r="B22" s="129" t="s">
        <v>104</v>
      </c>
      <c r="C22" s="105" t="s">
        <v>134</v>
      </c>
      <c r="D22" s="105" t="s">
        <v>55</v>
      </c>
      <c r="E22" s="105" t="s">
        <v>16</v>
      </c>
      <c r="F22" s="105" t="s">
        <v>12</v>
      </c>
      <c r="G22" s="105" t="s">
        <v>250</v>
      </c>
      <c r="H22" s="105" t="s">
        <v>6</v>
      </c>
      <c r="I22" s="105" t="s">
        <v>57</v>
      </c>
      <c r="J22" s="105" t="s">
        <v>61</v>
      </c>
      <c r="K22" s="109">
        <v>-50</v>
      </c>
      <c r="L22" s="65"/>
      <c r="M22" s="188">
        <v>-64.6</v>
      </c>
      <c r="N22" s="208">
        <v>-113.8</v>
      </c>
      <c r="O22" s="208">
        <v>-150.7</v>
      </c>
    </row>
    <row r="23" spans="1:15" ht="19.5" customHeight="1">
      <c r="A23" s="62">
        <v>3</v>
      </c>
      <c r="B23" s="131" t="s">
        <v>217</v>
      </c>
      <c r="C23" s="103" t="s">
        <v>60</v>
      </c>
      <c r="D23" s="103" t="s">
        <v>55</v>
      </c>
      <c r="E23" s="103" t="s">
        <v>11</v>
      </c>
      <c r="F23" s="103" t="s">
        <v>56</v>
      </c>
      <c r="G23" s="103" t="s">
        <v>54</v>
      </c>
      <c r="H23" s="103" t="s">
        <v>56</v>
      </c>
      <c r="I23" s="103" t="s">
        <v>57</v>
      </c>
      <c r="J23" s="103" t="s">
        <v>54</v>
      </c>
      <c r="K23" s="110">
        <v>0</v>
      </c>
      <c r="L23" s="61">
        <f>L24</f>
        <v>0.1</v>
      </c>
      <c r="M23" s="190">
        <f>M24</f>
        <v>12.94</v>
      </c>
      <c r="N23" s="179">
        <f>N24</f>
        <v>0</v>
      </c>
      <c r="O23" s="179">
        <f>O24</f>
        <v>0</v>
      </c>
    </row>
    <row r="24" spans="1:15" ht="23.25" customHeight="1">
      <c r="A24" s="29" t="s">
        <v>69</v>
      </c>
      <c r="B24" s="129" t="s">
        <v>217</v>
      </c>
      <c r="C24" s="105" t="s">
        <v>60</v>
      </c>
      <c r="D24" s="105" t="s">
        <v>55</v>
      </c>
      <c r="E24" s="105" t="s">
        <v>11</v>
      </c>
      <c r="F24" s="105" t="s">
        <v>16</v>
      </c>
      <c r="G24" s="105" t="s">
        <v>63</v>
      </c>
      <c r="H24" s="105" t="s">
        <v>6</v>
      </c>
      <c r="I24" s="105" t="s">
        <v>57</v>
      </c>
      <c r="J24" s="105" t="s">
        <v>61</v>
      </c>
      <c r="K24" s="109">
        <v>0</v>
      </c>
      <c r="L24" s="65">
        <v>0.1</v>
      </c>
      <c r="M24" s="190">
        <v>12.94</v>
      </c>
      <c r="N24" s="179"/>
      <c r="O24" s="179"/>
    </row>
    <row r="25" spans="1:15" ht="23.25" customHeight="1">
      <c r="A25" s="32">
        <v>4</v>
      </c>
      <c r="B25" s="132" t="s">
        <v>143</v>
      </c>
      <c r="C25" s="103" t="s">
        <v>60</v>
      </c>
      <c r="D25" s="103" t="s">
        <v>55</v>
      </c>
      <c r="E25" s="103" t="s">
        <v>68</v>
      </c>
      <c r="F25" s="103" t="s">
        <v>56</v>
      </c>
      <c r="G25" s="103" t="s">
        <v>54</v>
      </c>
      <c r="H25" s="103" t="s">
        <v>56</v>
      </c>
      <c r="I25" s="103" t="s">
        <v>57</v>
      </c>
      <c r="J25" s="103" t="s">
        <v>54</v>
      </c>
      <c r="K25" s="104">
        <f>K26+K28</f>
        <v>4504</v>
      </c>
      <c r="L25" s="56"/>
      <c r="M25" s="190">
        <f>SUM(M26:M28)</f>
        <v>4045</v>
      </c>
      <c r="N25" s="179">
        <f>SUM(N26:N28)</f>
        <v>4045</v>
      </c>
      <c r="O25" s="179">
        <f>SUM(O26:O28)</f>
        <v>4045</v>
      </c>
    </row>
    <row r="26" spans="1:15" ht="57" customHeight="1">
      <c r="A26" s="30" t="s">
        <v>126</v>
      </c>
      <c r="B26" s="133" t="s">
        <v>155</v>
      </c>
      <c r="C26" s="111" t="s">
        <v>60</v>
      </c>
      <c r="D26" s="111" t="s">
        <v>55</v>
      </c>
      <c r="E26" s="111" t="s">
        <v>68</v>
      </c>
      <c r="F26" s="111" t="s">
        <v>6</v>
      </c>
      <c r="G26" s="111" t="s">
        <v>65</v>
      </c>
      <c r="H26" s="111" t="s">
        <v>14</v>
      </c>
      <c r="I26" s="111" t="s">
        <v>57</v>
      </c>
      <c r="J26" s="111" t="s">
        <v>61</v>
      </c>
      <c r="K26" s="106">
        <v>34</v>
      </c>
      <c r="L26" s="56">
        <v>-1</v>
      </c>
      <c r="M26" s="190">
        <v>475</v>
      </c>
      <c r="N26" s="179">
        <v>475</v>
      </c>
      <c r="O26" s="179">
        <v>475</v>
      </c>
    </row>
    <row r="27" spans="1:15" ht="50.25" customHeight="1">
      <c r="A27" s="30" t="s">
        <v>218</v>
      </c>
      <c r="B27" s="133" t="s">
        <v>155</v>
      </c>
      <c r="C27" s="111" t="s">
        <v>60</v>
      </c>
      <c r="D27" s="111" t="s">
        <v>55</v>
      </c>
      <c r="E27" s="111" t="s">
        <v>68</v>
      </c>
      <c r="F27" s="111" t="s">
        <v>6</v>
      </c>
      <c r="G27" s="111" t="s">
        <v>65</v>
      </c>
      <c r="H27" s="111" t="s">
        <v>14</v>
      </c>
      <c r="I27" s="111" t="s">
        <v>57</v>
      </c>
      <c r="J27" s="111" t="s">
        <v>61</v>
      </c>
      <c r="K27" s="106"/>
      <c r="L27" s="56">
        <v>1</v>
      </c>
      <c r="M27" s="190">
        <v>13</v>
      </c>
      <c r="N27" s="179">
        <v>13</v>
      </c>
      <c r="O27" s="179">
        <v>13</v>
      </c>
    </row>
    <row r="28" spans="1:15" ht="23.25" customHeight="1">
      <c r="A28" s="175" t="s">
        <v>219</v>
      </c>
      <c r="B28" s="134" t="s">
        <v>71</v>
      </c>
      <c r="C28" s="107" t="s">
        <v>60</v>
      </c>
      <c r="D28" s="107" t="s">
        <v>55</v>
      </c>
      <c r="E28" s="107" t="s">
        <v>68</v>
      </c>
      <c r="F28" s="107" t="s">
        <v>68</v>
      </c>
      <c r="G28" s="107" t="s">
        <v>54</v>
      </c>
      <c r="H28" s="107" t="s">
        <v>56</v>
      </c>
      <c r="I28" s="107" t="s">
        <v>57</v>
      </c>
      <c r="J28" s="107" t="s">
        <v>54</v>
      </c>
      <c r="K28" s="112">
        <f>K29+K31</f>
        <v>4470</v>
      </c>
      <c r="L28" s="56"/>
      <c r="M28" s="191">
        <f>SUM(M29:M32)</f>
        <v>3557</v>
      </c>
      <c r="N28" s="176">
        <f>SUM(N29:N32)</f>
        <v>3557</v>
      </c>
      <c r="O28" s="176">
        <f>SUM(O29:O32)</f>
        <v>3557</v>
      </c>
    </row>
    <row r="29" spans="1:15" ht="45.75" customHeight="1">
      <c r="A29" s="30" t="s">
        <v>231</v>
      </c>
      <c r="B29" s="133" t="s">
        <v>145</v>
      </c>
      <c r="C29" s="111" t="s">
        <v>60</v>
      </c>
      <c r="D29" s="111" t="s">
        <v>55</v>
      </c>
      <c r="E29" s="111" t="s">
        <v>68</v>
      </c>
      <c r="F29" s="111" t="s">
        <v>68</v>
      </c>
      <c r="G29" s="111" t="s">
        <v>245</v>
      </c>
      <c r="H29" s="111" t="s">
        <v>14</v>
      </c>
      <c r="I29" s="111" t="s">
        <v>57</v>
      </c>
      <c r="J29" s="111" t="s">
        <v>61</v>
      </c>
      <c r="K29" s="106">
        <v>3308</v>
      </c>
      <c r="L29" s="56"/>
      <c r="M29" s="190">
        <v>2900</v>
      </c>
      <c r="N29" s="179">
        <v>2900</v>
      </c>
      <c r="O29" s="179">
        <v>2900</v>
      </c>
    </row>
    <row r="30" spans="1:15" ht="45.75" customHeight="1">
      <c r="A30" s="30" t="s">
        <v>220</v>
      </c>
      <c r="B30" s="133" t="s">
        <v>145</v>
      </c>
      <c r="C30" s="111" t="s">
        <v>60</v>
      </c>
      <c r="D30" s="111" t="s">
        <v>55</v>
      </c>
      <c r="E30" s="111" t="s">
        <v>68</v>
      </c>
      <c r="F30" s="111" t="s">
        <v>68</v>
      </c>
      <c r="G30" s="111" t="s">
        <v>142</v>
      </c>
      <c r="H30" s="111" t="s">
        <v>14</v>
      </c>
      <c r="I30" s="111" t="s">
        <v>57</v>
      </c>
      <c r="J30" s="111" t="s">
        <v>61</v>
      </c>
      <c r="K30" s="106"/>
      <c r="L30" s="56"/>
      <c r="M30" s="190">
        <v>8</v>
      </c>
      <c r="N30" s="179">
        <v>8</v>
      </c>
      <c r="O30" s="179">
        <v>8</v>
      </c>
    </row>
    <row r="31" spans="1:15" ht="45.75" customHeight="1">
      <c r="A31" s="30" t="s">
        <v>221</v>
      </c>
      <c r="B31" s="133" t="s">
        <v>146</v>
      </c>
      <c r="C31" s="113" t="s">
        <v>60</v>
      </c>
      <c r="D31" s="113" t="s">
        <v>55</v>
      </c>
      <c r="E31" s="113" t="s">
        <v>68</v>
      </c>
      <c r="F31" s="113" t="s">
        <v>68</v>
      </c>
      <c r="G31" s="114" t="s">
        <v>246</v>
      </c>
      <c r="H31" s="113" t="s">
        <v>14</v>
      </c>
      <c r="I31" s="114" t="s">
        <v>57</v>
      </c>
      <c r="J31" s="113" t="s">
        <v>61</v>
      </c>
      <c r="K31" s="106">
        <v>1162</v>
      </c>
      <c r="L31" s="56"/>
      <c r="M31" s="192">
        <v>647</v>
      </c>
      <c r="N31" s="180">
        <v>647</v>
      </c>
      <c r="O31" s="180">
        <v>647</v>
      </c>
    </row>
    <row r="32" spans="1:15" ht="49.5" customHeight="1">
      <c r="A32" s="30" t="s">
        <v>222</v>
      </c>
      <c r="B32" s="133" t="s">
        <v>146</v>
      </c>
      <c r="C32" s="113" t="s">
        <v>60</v>
      </c>
      <c r="D32" s="113" t="s">
        <v>55</v>
      </c>
      <c r="E32" s="113" t="s">
        <v>68</v>
      </c>
      <c r="F32" s="113" t="s">
        <v>68</v>
      </c>
      <c r="G32" s="114" t="s">
        <v>147</v>
      </c>
      <c r="H32" s="113" t="s">
        <v>14</v>
      </c>
      <c r="I32" s="114" t="s">
        <v>57</v>
      </c>
      <c r="J32" s="113" t="s">
        <v>61</v>
      </c>
      <c r="K32" s="106"/>
      <c r="L32" s="56"/>
      <c r="M32" s="192">
        <v>2</v>
      </c>
      <c r="N32" s="180">
        <v>2</v>
      </c>
      <c r="O32" s="180">
        <v>2</v>
      </c>
    </row>
    <row r="33" spans="1:15" ht="78.75" customHeight="1">
      <c r="A33" s="63">
        <v>5</v>
      </c>
      <c r="B33" s="135" t="s">
        <v>152</v>
      </c>
      <c r="C33" s="115" t="s">
        <v>25</v>
      </c>
      <c r="D33" s="115" t="s">
        <v>55</v>
      </c>
      <c r="E33" s="116" t="s">
        <v>10</v>
      </c>
      <c r="F33" s="116" t="s">
        <v>13</v>
      </c>
      <c r="G33" s="116" t="s">
        <v>94</v>
      </c>
      <c r="H33" s="117">
        <v>10</v>
      </c>
      <c r="I33" s="116" t="s">
        <v>57</v>
      </c>
      <c r="J33" s="116" t="s">
        <v>74</v>
      </c>
      <c r="K33" s="110">
        <v>251</v>
      </c>
      <c r="L33" s="65"/>
      <c r="M33" s="193">
        <v>297.68</v>
      </c>
      <c r="N33" s="181">
        <v>144.1</v>
      </c>
      <c r="O33" s="181">
        <v>144.1</v>
      </c>
    </row>
    <row r="34" spans="1:15" ht="27" customHeight="1" hidden="1">
      <c r="A34" s="63"/>
      <c r="B34" s="182" t="s">
        <v>274</v>
      </c>
      <c r="C34" s="116" t="s">
        <v>25</v>
      </c>
      <c r="D34" s="115" t="s">
        <v>55</v>
      </c>
      <c r="E34" s="116" t="s">
        <v>154</v>
      </c>
      <c r="F34" s="116" t="s">
        <v>12</v>
      </c>
      <c r="G34" s="116" t="s">
        <v>275</v>
      </c>
      <c r="H34" s="117">
        <v>10</v>
      </c>
      <c r="I34" s="116" t="s">
        <v>57</v>
      </c>
      <c r="J34" s="116" t="s">
        <v>276</v>
      </c>
      <c r="K34" s="118" t="s">
        <v>14</v>
      </c>
      <c r="L34" s="65"/>
      <c r="M34" s="193"/>
      <c r="N34" s="181"/>
      <c r="O34" s="181"/>
    </row>
    <row r="35" spans="1:15" ht="53.25" customHeight="1">
      <c r="A35" s="63">
        <v>6</v>
      </c>
      <c r="B35" s="136" t="s">
        <v>156</v>
      </c>
      <c r="C35" s="115" t="s">
        <v>25</v>
      </c>
      <c r="D35" s="116" t="s">
        <v>55</v>
      </c>
      <c r="E35" s="116">
        <v>16</v>
      </c>
      <c r="F35" s="116">
        <v>51</v>
      </c>
      <c r="G35" s="116" t="s">
        <v>98</v>
      </c>
      <c r="H35" s="116" t="s">
        <v>12</v>
      </c>
      <c r="I35" s="116" t="s">
        <v>57</v>
      </c>
      <c r="J35" s="116" t="s">
        <v>105</v>
      </c>
      <c r="K35" s="118"/>
      <c r="L35" s="65"/>
      <c r="M35" s="193"/>
      <c r="N35" s="181"/>
      <c r="O35" s="181"/>
    </row>
    <row r="36" spans="1:15" ht="53.25" customHeight="1">
      <c r="A36" s="63">
        <v>7</v>
      </c>
      <c r="B36" s="136" t="s">
        <v>273</v>
      </c>
      <c r="C36" s="116" t="s">
        <v>25</v>
      </c>
      <c r="D36" s="116" t="s">
        <v>55</v>
      </c>
      <c r="E36" s="116">
        <v>16</v>
      </c>
      <c r="F36" s="116" t="s">
        <v>277</v>
      </c>
      <c r="G36" s="116" t="s">
        <v>278</v>
      </c>
      <c r="H36" s="116" t="s">
        <v>14</v>
      </c>
      <c r="I36" s="116" t="s">
        <v>57</v>
      </c>
      <c r="J36" s="116" t="s">
        <v>105</v>
      </c>
      <c r="K36" s="118"/>
      <c r="L36" s="65"/>
      <c r="M36" s="193"/>
      <c r="N36" s="181"/>
      <c r="O36" s="181"/>
    </row>
    <row r="37" spans="1:15" ht="25.5" customHeight="1">
      <c r="A37" s="63">
        <v>8</v>
      </c>
      <c r="B37" s="136" t="s">
        <v>239</v>
      </c>
      <c r="C37" s="115" t="s">
        <v>25</v>
      </c>
      <c r="D37" s="116" t="s">
        <v>55</v>
      </c>
      <c r="E37" s="116" t="s">
        <v>279</v>
      </c>
      <c r="F37" s="116" t="s">
        <v>6</v>
      </c>
      <c r="G37" s="116" t="s">
        <v>278</v>
      </c>
      <c r="H37" s="116" t="s">
        <v>14</v>
      </c>
      <c r="I37" s="116" t="s">
        <v>57</v>
      </c>
      <c r="J37" s="116" t="s">
        <v>228</v>
      </c>
      <c r="K37" s="118"/>
      <c r="L37" s="65"/>
      <c r="M37" s="193"/>
      <c r="N37" s="181"/>
      <c r="O37" s="181"/>
    </row>
    <row r="38" spans="1:15" ht="24" customHeight="1">
      <c r="A38" s="164" t="s">
        <v>76</v>
      </c>
      <c r="B38" s="165" t="s">
        <v>77</v>
      </c>
      <c r="C38" s="166" t="s">
        <v>25</v>
      </c>
      <c r="D38" s="166" t="s">
        <v>78</v>
      </c>
      <c r="E38" s="166" t="s">
        <v>56</v>
      </c>
      <c r="F38" s="166" t="s">
        <v>56</v>
      </c>
      <c r="G38" s="166" t="s">
        <v>54</v>
      </c>
      <c r="H38" s="166" t="s">
        <v>56</v>
      </c>
      <c r="I38" s="166" t="s">
        <v>57</v>
      </c>
      <c r="J38" s="166" t="s">
        <v>54</v>
      </c>
      <c r="K38" s="167">
        <f>K39+K40+K41+K45</f>
        <v>2917.3</v>
      </c>
      <c r="L38" s="168">
        <f>SUM(L39:L46)</f>
        <v>3503.52</v>
      </c>
      <c r="M38" s="172">
        <f>SUM(M39:M45)</f>
        <v>2934.19</v>
      </c>
      <c r="N38" s="172">
        <f>SUM(N39:N46)</f>
        <v>497.8</v>
      </c>
      <c r="O38" s="172">
        <f>SUM(O39:O46)</f>
        <v>486.8</v>
      </c>
    </row>
    <row r="39" spans="1:15" ht="26.25" customHeight="1">
      <c r="A39" s="42" t="s">
        <v>58</v>
      </c>
      <c r="B39" s="137" t="s">
        <v>149</v>
      </c>
      <c r="C39" s="119" t="s">
        <v>25</v>
      </c>
      <c r="D39" s="119" t="s">
        <v>78</v>
      </c>
      <c r="E39" s="119" t="s">
        <v>12</v>
      </c>
      <c r="F39" s="119" t="s">
        <v>223</v>
      </c>
      <c r="G39" s="119" t="s">
        <v>73</v>
      </c>
      <c r="H39" s="119" t="s">
        <v>14</v>
      </c>
      <c r="I39" s="119" t="s">
        <v>57</v>
      </c>
      <c r="J39" s="119" t="s">
        <v>297</v>
      </c>
      <c r="K39" s="120">
        <v>2728.3</v>
      </c>
      <c r="L39" s="65"/>
      <c r="M39" s="206">
        <f>214+859</f>
        <v>1073</v>
      </c>
      <c r="N39" s="183">
        <v>193</v>
      </c>
      <c r="O39" s="183">
        <v>182</v>
      </c>
    </row>
    <row r="40" spans="1:15" ht="46.5" customHeight="1">
      <c r="A40" s="42" t="s">
        <v>66</v>
      </c>
      <c r="B40" s="137" t="s">
        <v>150</v>
      </c>
      <c r="C40" s="119" t="s">
        <v>25</v>
      </c>
      <c r="D40" s="119" t="s">
        <v>78</v>
      </c>
      <c r="E40" s="119" t="s">
        <v>12</v>
      </c>
      <c r="F40" s="119" t="s">
        <v>225</v>
      </c>
      <c r="G40" s="119" t="s">
        <v>226</v>
      </c>
      <c r="H40" s="119" t="s">
        <v>14</v>
      </c>
      <c r="I40" s="119" t="s">
        <v>57</v>
      </c>
      <c r="J40" s="119" t="s">
        <v>297</v>
      </c>
      <c r="K40" s="121">
        <v>187</v>
      </c>
      <c r="L40" s="66"/>
      <c r="M40" s="194">
        <v>302.8</v>
      </c>
      <c r="N40" s="183">
        <v>302.8</v>
      </c>
      <c r="O40" s="183">
        <v>302.8</v>
      </c>
    </row>
    <row r="41" spans="1:15" ht="31.5" customHeight="1">
      <c r="A41" s="28" t="s">
        <v>67</v>
      </c>
      <c r="B41" s="137" t="s">
        <v>151</v>
      </c>
      <c r="C41" s="99" t="s">
        <v>25</v>
      </c>
      <c r="D41" s="99" t="s">
        <v>78</v>
      </c>
      <c r="E41" s="99" t="s">
        <v>12</v>
      </c>
      <c r="F41" s="99" t="s">
        <v>224</v>
      </c>
      <c r="G41" s="99" t="s">
        <v>79</v>
      </c>
      <c r="H41" s="99" t="s">
        <v>14</v>
      </c>
      <c r="I41" s="99" t="s">
        <v>57</v>
      </c>
      <c r="J41" s="99" t="s">
        <v>297</v>
      </c>
      <c r="K41" s="120">
        <v>2</v>
      </c>
      <c r="L41" s="65"/>
      <c r="M41" s="195">
        <v>2</v>
      </c>
      <c r="N41" s="184">
        <v>2</v>
      </c>
      <c r="O41" s="184">
        <v>2</v>
      </c>
    </row>
    <row r="42" spans="1:15" ht="39">
      <c r="A42" s="31">
        <v>4</v>
      </c>
      <c r="B42" s="137" t="s">
        <v>214</v>
      </c>
      <c r="C42" s="119" t="s">
        <v>25</v>
      </c>
      <c r="D42" s="119" t="s">
        <v>78</v>
      </c>
      <c r="E42" s="119" t="s">
        <v>12</v>
      </c>
      <c r="F42" s="119" t="s">
        <v>208</v>
      </c>
      <c r="G42" s="119" t="s">
        <v>209</v>
      </c>
      <c r="H42" s="119" t="s">
        <v>14</v>
      </c>
      <c r="I42" s="119" t="s">
        <v>57</v>
      </c>
      <c r="J42" s="119" t="s">
        <v>297</v>
      </c>
      <c r="K42" s="121"/>
      <c r="L42" s="66">
        <v>816</v>
      </c>
      <c r="M42" s="194">
        <v>258.6</v>
      </c>
      <c r="N42" s="183"/>
      <c r="O42" s="183"/>
    </row>
    <row r="43" spans="1:15" ht="52.5">
      <c r="A43" s="31">
        <v>5</v>
      </c>
      <c r="B43" s="138" t="s">
        <v>325</v>
      </c>
      <c r="C43" s="119" t="s">
        <v>25</v>
      </c>
      <c r="D43" s="119" t="s">
        <v>78</v>
      </c>
      <c r="E43" s="119" t="s">
        <v>12</v>
      </c>
      <c r="F43" s="119" t="s">
        <v>208</v>
      </c>
      <c r="G43" s="119" t="s">
        <v>326</v>
      </c>
      <c r="H43" s="119" t="s">
        <v>14</v>
      </c>
      <c r="I43" s="119" t="s">
        <v>57</v>
      </c>
      <c r="J43" s="119" t="s">
        <v>297</v>
      </c>
      <c r="K43" s="121"/>
      <c r="L43" s="66">
        <v>816</v>
      </c>
      <c r="M43" s="194">
        <v>554.42</v>
      </c>
      <c r="N43" s="183"/>
      <c r="O43" s="183"/>
    </row>
    <row r="44" spans="1:15" ht="21">
      <c r="A44" s="31">
        <v>6</v>
      </c>
      <c r="B44" s="138" t="s">
        <v>314</v>
      </c>
      <c r="C44" s="119" t="s">
        <v>25</v>
      </c>
      <c r="D44" s="119" t="s">
        <v>78</v>
      </c>
      <c r="E44" s="119" t="s">
        <v>12</v>
      </c>
      <c r="F44" s="119" t="s">
        <v>207</v>
      </c>
      <c r="G44" s="119" t="s">
        <v>148</v>
      </c>
      <c r="H44" s="119" t="s">
        <v>14</v>
      </c>
      <c r="I44" s="119" t="s">
        <v>57</v>
      </c>
      <c r="J44" s="119" t="s">
        <v>297</v>
      </c>
      <c r="K44" s="121"/>
      <c r="L44" s="66">
        <v>871.6</v>
      </c>
      <c r="M44" s="194">
        <v>477.37</v>
      </c>
      <c r="N44" s="183"/>
      <c r="O44" s="183"/>
    </row>
    <row r="45" spans="1:15" ht="21">
      <c r="A45" s="31">
        <v>7</v>
      </c>
      <c r="B45" s="138" t="s">
        <v>313</v>
      </c>
      <c r="C45" s="119" t="s">
        <v>25</v>
      </c>
      <c r="D45" s="119" t="s">
        <v>78</v>
      </c>
      <c r="E45" s="119" t="s">
        <v>12</v>
      </c>
      <c r="F45" s="119" t="s">
        <v>312</v>
      </c>
      <c r="G45" s="119" t="s">
        <v>148</v>
      </c>
      <c r="H45" s="119" t="s">
        <v>14</v>
      </c>
      <c r="I45" s="119" t="s">
        <v>57</v>
      </c>
      <c r="J45" s="119" t="s">
        <v>297</v>
      </c>
      <c r="K45" s="121"/>
      <c r="L45" s="66">
        <v>871.6</v>
      </c>
      <c r="M45" s="194">
        <v>266</v>
      </c>
      <c r="N45" s="183"/>
      <c r="O45" s="183"/>
    </row>
    <row r="46" spans="1:15" ht="21">
      <c r="A46" s="173" t="s">
        <v>252</v>
      </c>
      <c r="B46" s="139" t="s">
        <v>227</v>
      </c>
      <c r="C46" s="218" t="s">
        <v>25</v>
      </c>
      <c r="D46" s="218" t="s">
        <v>78</v>
      </c>
      <c r="E46" s="218" t="s">
        <v>189</v>
      </c>
      <c r="F46" s="218" t="s">
        <v>11</v>
      </c>
      <c r="G46" s="218" t="s">
        <v>65</v>
      </c>
      <c r="H46" s="218" t="s">
        <v>14</v>
      </c>
      <c r="I46" s="218" t="s">
        <v>57</v>
      </c>
      <c r="J46" s="218" t="s">
        <v>228</v>
      </c>
      <c r="K46" s="219"/>
      <c r="L46" s="220">
        <v>128.32</v>
      </c>
      <c r="M46" s="221">
        <v>268</v>
      </c>
      <c r="N46" s="221"/>
      <c r="O46" s="221"/>
    </row>
    <row r="47" spans="1:15" ht="12.75">
      <c r="A47" s="185"/>
      <c r="B47" s="140" t="s">
        <v>80</v>
      </c>
      <c r="C47" s="122"/>
      <c r="D47" s="122"/>
      <c r="E47" s="122"/>
      <c r="F47" s="122"/>
      <c r="G47" s="122"/>
      <c r="H47" s="122"/>
      <c r="I47" s="122"/>
      <c r="J47" s="122"/>
      <c r="K47" s="123">
        <f>K6+K38</f>
        <v>10546</v>
      </c>
      <c r="L47" s="85">
        <f>L6+L38</f>
        <v>3503.62</v>
      </c>
      <c r="M47" s="195">
        <f>M6+M38+M46</f>
        <v>10238.310000000001</v>
      </c>
      <c r="N47" s="184">
        <f>N6+N38+N46</f>
        <v>7343.1</v>
      </c>
      <c r="O47" s="184">
        <f>O6+O38+O46</f>
        <v>7995.200000000001</v>
      </c>
    </row>
  </sheetData>
  <sheetProtection/>
  <mergeCells count="6">
    <mergeCell ref="A2:J2"/>
    <mergeCell ref="N2:O2"/>
    <mergeCell ref="A3:A4"/>
    <mergeCell ref="B3:B4"/>
    <mergeCell ref="C3:J3"/>
    <mergeCell ref="I1:O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="60" zoomScalePageLayoutView="0" workbookViewId="0" topLeftCell="A70">
      <selection activeCell="F1" sqref="F1:L1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9.00390625" style="88" customWidth="1"/>
    <col min="9" max="9" width="9.625" style="1" customWidth="1"/>
    <col min="10" max="10" width="8.625" style="1" customWidth="1"/>
    <col min="11" max="11" width="2.125" style="1" hidden="1" customWidth="1"/>
    <col min="12" max="12" width="8.875" style="1" hidden="1" customWidth="1"/>
    <col min="13" max="16384" width="8.875" style="1" customWidth="1"/>
  </cols>
  <sheetData>
    <row r="1" spans="2:12" ht="103.5" customHeight="1">
      <c r="B1" s="23"/>
      <c r="C1" s="54"/>
      <c r="D1" s="54"/>
      <c r="E1" s="54"/>
      <c r="F1" s="235" t="s">
        <v>333</v>
      </c>
      <c r="G1" s="236"/>
      <c r="H1" s="236"/>
      <c r="I1" s="236"/>
      <c r="J1" s="236"/>
      <c r="K1" s="236"/>
      <c r="L1" s="236"/>
    </row>
    <row r="2" spans="1:8" ht="14.25" customHeight="1">
      <c r="A2" s="237" t="s">
        <v>229</v>
      </c>
      <c r="B2" s="238"/>
      <c r="C2" s="238"/>
      <c r="D2" s="238"/>
      <c r="E2" s="238"/>
      <c r="F2" s="238"/>
      <c r="G2" s="238"/>
      <c r="H2" s="94"/>
    </row>
    <row r="3" spans="1:8" ht="14.25" customHeight="1">
      <c r="A3" s="237" t="s">
        <v>230</v>
      </c>
      <c r="B3" s="238"/>
      <c r="C3" s="238"/>
      <c r="D3" s="238"/>
      <c r="E3" s="238"/>
      <c r="F3" s="238"/>
      <c r="G3" s="238"/>
      <c r="H3" s="84"/>
    </row>
    <row r="4" ht="9.75" customHeight="1">
      <c r="J4" s="1" t="s">
        <v>232</v>
      </c>
    </row>
    <row r="5" spans="1:10" ht="45.75" customHeight="1">
      <c r="A5" s="8" t="s">
        <v>23</v>
      </c>
      <c r="B5" s="9" t="s">
        <v>15</v>
      </c>
      <c r="C5" s="9" t="s">
        <v>93</v>
      </c>
      <c r="D5" s="143" t="s">
        <v>2</v>
      </c>
      <c r="E5" s="143" t="s">
        <v>3</v>
      </c>
      <c r="F5" s="144" t="s">
        <v>4</v>
      </c>
      <c r="G5" s="144" t="s">
        <v>0</v>
      </c>
      <c r="H5" s="34" t="s">
        <v>205</v>
      </c>
      <c r="I5" s="34" t="s">
        <v>251</v>
      </c>
      <c r="J5" s="34" t="s">
        <v>298</v>
      </c>
    </row>
    <row r="6" spans="1:10" ht="19.5" customHeight="1">
      <c r="A6" s="2"/>
      <c r="B6" s="48" t="s">
        <v>24</v>
      </c>
      <c r="C6" s="196" t="s">
        <v>25</v>
      </c>
      <c r="D6" s="19"/>
      <c r="E6" s="19"/>
      <c r="F6" s="21"/>
      <c r="G6" s="21"/>
      <c r="H6" s="89">
        <f>H7+H44+H51+H58+H63+H78+H81+H86+H89</f>
        <v>11245.310000000001</v>
      </c>
      <c r="I6" s="89">
        <f>I7+I44+I51+I58+I63+I78+I81+I86+I89</f>
        <v>7340.099999999999</v>
      </c>
      <c r="J6" s="89">
        <f>J7+J44+J51+J58+J63+J78+J81+J86+J89</f>
        <v>7988.2</v>
      </c>
    </row>
    <row r="7" spans="1:10" ht="18.75" customHeight="1">
      <c r="A7" s="70">
        <v>1</v>
      </c>
      <c r="B7" s="71" t="s">
        <v>5</v>
      </c>
      <c r="C7" s="197" t="s">
        <v>25</v>
      </c>
      <c r="D7" s="72" t="s">
        <v>6</v>
      </c>
      <c r="E7" s="72"/>
      <c r="F7" s="73"/>
      <c r="G7" s="74"/>
      <c r="H7" s="90">
        <f>H8+H14+H16+H27+H33+H31+H35</f>
        <v>4730</v>
      </c>
      <c r="I7" s="90">
        <f>I8+I14+I16+I27+I33+I31+I35</f>
        <v>2898</v>
      </c>
      <c r="J7" s="90">
        <f>J8+J14+J16+J27+J33+J31+J35</f>
        <v>2898</v>
      </c>
    </row>
    <row r="8" spans="1:10" ht="35.25" customHeight="1">
      <c r="A8" s="3" t="s">
        <v>38</v>
      </c>
      <c r="B8" s="198" t="s">
        <v>269</v>
      </c>
      <c r="C8" s="196" t="s">
        <v>25</v>
      </c>
      <c r="D8" s="199" t="s">
        <v>6</v>
      </c>
      <c r="E8" s="199" t="s">
        <v>12</v>
      </c>
      <c r="F8" s="68"/>
      <c r="G8" s="67"/>
      <c r="H8" s="91">
        <f>H11+H13+H12</f>
        <v>1315</v>
      </c>
      <c r="I8" s="170">
        <f>I11+I13</f>
        <v>973</v>
      </c>
      <c r="J8" s="170">
        <f>J11+J13</f>
        <v>973</v>
      </c>
    </row>
    <row r="9" spans="1:10" ht="38.25" customHeight="1">
      <c r="A9" s="2"/>
      <c r="B9" s="48" t="s">
        <v>19</v>
      </c>
      <c r="C9" s="200" t="s">
        <v>25</v>
      </c>
      <c r="D9" s="19" t="s">
        <v>6</v>
      </c>
      <c r="E9" s="19" t="s">
        <v>12</v>
      </c>
      <c r="F9" s="20" t="s">
        <v>165</v>
      </c>
      <c r="G9" s="21"/>
      <c r="H9" s="92">
        <f>H10</f>
        <v>1315</v>
      </c>
      <c r="I9" s="46">
        <f>I10</f>
        <v>973</v>
      </c>
      <c r="J9" s="46">
        <f>J10</f>
        <v>973</v>
      </c>
    </row>
    <row r="10" spans="1:10" ht="16.5" customHeight="1">
      <c r="A10" s="2"/>
      <c r="B10" s="48" t="s">
        <v>20</v>
      </c>
      <c r="C10" s="196" t="s">
        <v>25</v>
      </c>
      <c r="D10" s="19" t="s">
        <v>6</v>
      </c>
      <c r="E10" s="19" t="s">
        <v>12</v>
      </c>
      <c r="F10" s="20" t="s">
        <v>164</v>
      </c>
      <c r="G10" s="21"/>
      <c r="H10" s="92">
        <f>H11+H13+H12</f>
        <v>1315</v>
      </c>
      <c r="I10" s="46">
        <f>I11+I13</f>
        <v>973</v>
      </c>
      <c r="J10" s="46">
        <f>J11+J13</f>
        <v>973</v>
      </c>
    </row>
    <row r="11" spans="1:10" ht="27.75" customHeight="1">
      <c r="A11" s="2"/>
      <c r="B11" s="48" t="s">
        <v>254</v>
      </c>
      <c r="C11" s="200" t="s">
        <v>25</v>
      </c>
      <c r="D11" s="19" t="s">
        <v>6</v>
      </c>
      <c r="E11" s="19" t="s">
        <v>12</v>
      </c>
      <c r="F11" s="20" t="s">
        <v>166</v>
      </c>
      <c r="G11" s="21" t="s">
        <v>26</v>
      </c>
      <c r="H11" s="92">
        <v>1010</v>
      </c>
      <c r="I11" s="169">
        <v>747</v>
      </c>
      <c r="J11" s="169">
        <v>747</v>
      </c>
    </row>
    <row r="12" spans="1:10" ht="35.25" customHeight="1">
      <c r="A12" s="2"/>
      <c r="B12" s="48" t="s">
        <v>254</v>
      </c>
      <c r="C12" s="200" t="s">
        <v>25</v>
      </c>
      <c r="D12" s="19" t="s">
        <v>6</v>
      </c>
      <c r="E12" s="19" t="s">
        <v>12</v>
      </c>
      <c r="F12" s="20" t="s">
        <v>283</v>
      </c>
      <c r="G12" s="21" t="s">
        <v>26</v>
      </c>
      <c r="H12" s="92"/>
      <c r="I12" s="169"/>
      <c r="J12" s="169"/>
    </row>
    <row r="13" spans="1:10" ht="35.25" customHeight="1">
      <c r="A13" s="2"/>
      <c r="B13" s="48" t="s">
        <v>255</v>
      </c>
      <c r="C13" s="200" t="s">
        <v>25</v>
      </c>
      <c r="D13" s="19" t="s">
        <v>6</v>
      </c>
      <c r="E13" s="19" t="s">
        <v>12</v>
      </c>
      <c r="F13" s="20" t="s">
        <v>166</v>
      </c>
      <c r="G13" s="21" t="s">
        <v>180</v>
      </c>
      <c r="H13" s="92">
        <v>305</v>
      </c>
      <c r="I13" s="169">
        <v>226</v>
      </c>
      <c r="J13" s="169">
        <v>226</v>
      </c>
    </row>
    <row r="14" spans="1:10" ht="57.75" customHeight="1">
      <c r="A14" s="2" t="s">
        <v>64</v>
      </c>
      <c r="B14" s="198" t="s">
        <v>284</v>
      </c>
      <c r="C14" s="200" t="s">
        <v>25</v>
      </c>
      <c r="D14" s="201" t="s">
        <v>6</v>
      </c>
      <c r="E14" s="201" t="s">
        <v>16</v>
      </c>
      <c r="F14" s="20" t="s">
        <v>165</v>
      </c>
      <c r="G14" s="21"/>
      <c r="H14" s="92">
        <v>10</v>
      </c>
      <c r="I14" s="169">
        <v>10</v>
      </c>
      <c r="J14" s="169">
        <v>10</v>
      </c>
    </row>
    <row r="15" spans="1:10" ht="34.5" customHeight="1">
      <c r="A15" s="2"/>
      <c r="B15" s="48" t="s">
        <v>285</v>
      </c>
      <c r="C15" s="200" t="s">
        <v>25</v>
      </c>
      <c r="D15" s="19" t="s">
        <v>6</v>
      </c>
      <c r="E15" s="19" t="s">
        <v>16</v>
      </c>
      <c r="F15" s="20" t="s">
        <v>286</v>
      </c>
      <c r="G15" s="21" t="s">
        <v>287</v>
      </c>
      <c r="H15" s="92">
        <v>10</v>
      </c>
      <c r="I15" s="169">
        <v>10</v>
      </c>
      <c r="J15" s="169">
        <v>10</v>
      </c>
    </row>
    <row r="16" spans="1:10" ht="21.75" customHeight="1">
      <c r="A16" s="3" t="s">
        <v>194</v>
      </c>
      <c r="B16" s="198" t="s">
        <v>270</v>
      </c>
      <c r="C16" s="196" t="s">
        <v>25</v>
      </c>
      <c r="D16" s="199" t="s">
        <v>6</v>
      </c>
      <c r="E16" s="199" t="s">
        <v>7</v>
      </c>
      <c r="F16" s="68"/>
      <c r="G16" s="67"/>
      <c r="H16" s="91">
        <f>H17+H25</f>
        <v>2009</v>
      </c>
      <c r="I16" s="170">
        <f>I17+I25</f>
        <v>1775</v>
      </c>
      <c r="J16" s="170">
        <f>J17+J25</f>
        <v>1775</v>
      </c>
    </row>
    <row r="17" spans="1:10" ht="34.5" customHeight="1">
      <c r="A17" s="2"/>
      <c r="B17" s="48" t="s">
        <v>19</v>
      </c>
      <c r="C17" s="200" t="s">
        <v>25</v>
      </c>
      <c r="D17" s="19" t="s">
        <v>6</v>
      </c>
      <c r="E17" s="19" t="s">
        <v>7</v>
      </c>
      <c r="F17" s="20" t="s">
        <v>165</v>
      </c>
      <c r="G17" s="21"/>
      <c r="H17" s="92">
        <f>H19+H20+H23+H22+H24+H21+H18</f>
        <v>2007</v>
      </c>
      <c r="I17" s="169">
        <f>I19+I20+I23+I22+I24+I21+I18</f>
        <v>1773</v>
      </c>
      <c r="J17" s="169">
        <f>J19+J20+J23+J22+J24+J21+J18</f>
        <v>1773</v>
      </c>
    </row>
    <row r="18" spans="1:10" ht="34.5" customHeight="1">
      <c r="A18" s="2"/>
      <c r="B18" s="48" t="s">
        <v>254</v>
      </c>
      <c r="C18" s="196" t="s">
        <v>25</v>
      </c>
      <c r="D18" s="19" t="s">
        <v>6</v>
      </c>
      <c r="E18" s="19" t="s">
        <v>7</v>
      </c>
      <c r="F18" s="20" t="s">
        <v>168</v>
      </c>
      <c r="G18" s="21" t="s">
        <v>26</v>
      </c>
      <c r="H18" s="92">
        <v>1320</v>
      </c>
      <c r="I18" s="169">
        <v>1320</v>
      </c>
      <c r="J18" s="169">
        <v>1320</v>
      </c>
    </row>
    <row r="19" spans="1:10" ht="24.75" customHeight="1">
      <c r="A19" s="2"/>
      <c r="B19" s="48" t="s">
        <v>254</v>
      </c>
      <c r="C19" s="196" t="s">
        <v>25</v>
      </c>
      <c r="D19" s="19" t="s">
        <v>6</v>
      </c>
      <c r="E19" s="19" t="s">
        <v>7</v>
      </c>
      <c r="F19" s="20" t="s">
        <v>288</v>
      </c>
      <c r="G19" s="21" t="s">
        <v>26</v>
      </c>
      <c r="H19" s="92"/>
      <c r="I19" s="169"/>
      <c r="J19" s="169"/>
    </row>
    <row r="20" spans="1:10" ht="24.75" customHeight="1">
      <c r="A20" s="2"/>
      <c r="B20" s="48" t="s">
        <v>256</v>
      </c>
      <c r="C20" s="200" t="s">
        <v>25</v>
      </c>
      <c r="D20" s="19" t="s">
        <v>6</v>
      </c>
      <c r="E20" s="19" t="s">
        <v>7</v>
      </c>
      <c r="F20" s="20" t="s">
        <v>169</v>
      </c>
      <c r="G20" s="21" t="s">
        <v>27</v>
      </c>
      <c r="H20" s="92">
        <f>13+27</f>
        <v>40</v>
      </c>
      <c r="I20" s="169">
        <v>13</v>
      </c>
      <c r="J20" s="169">
        <v>13</v>
      </c>
    </row>
    <row r="21" spans="1:10" ht="20.25" customHeight="1">
      <c r="A21" s="2"/>
      <c r="B21" s="48" t="s">
        <v>256</v>
      </c>
      <c r="C21" s="200" t="s">
        <v>25</v>
      </c>
      <c r="D21" s="19" t="s">
        <v>6</v>
      </c>
      <c r="E21" s="19" t="s">
        <v>7</v>
      </c>
      <c r="F21" s="20" t="s">
        <v>282</v>
      </c>
      <c r="G21" s="21" t="s">
        <v>27</v>
      </c>
      <c r="H21" s="92">
        <v>0</v>
      </c>
      <c r="I21" s="169">
        <v>4</v>
      </c>
      <c r="J21" s="169">
        <v>4</v>
      </c>
    </row>
    <row r="22" spans="1:10" ht="21.75" customHeight="1">
      <c r="A22" s="2"/>
      <c r="B22" s="48" t="s">
        <v>255</v>
      </c>
      <c r="C22" s="200" t="s">
        <v>25</v>
      </c>
      <c r="D22" s="19" t="s">
        <v>6</v>
      </c>
      <c r="E22" s="19" t="s">
        <v>7</v>
      </c>
      <c r="F22" s="20" t="s">
        <v>169</v>
      </c>
      <c r="G22" s="21" t="s">
        <v>180</v>
      </c>
      <c r="H22" s="92">
        <v>399</v>
      </c>
      <c r="I22" s="169">
        <v>399</v>
      </c>
      <c r="J22" s="169">
        <v>399</v>
      </c>
    </row>
    <row r="23" spans="1:10" ht="15" customHeight="1">
      <c r="A23" s="2"/>
      <c r="B23" s="48" t="s">
        <v>203</v>
      </c>
      <c r="C23" s="200" t="s">
        <v>25</v>
      </c>
      <c r="D23" s="19" t="s">
        <v>6</v>
      </c>
      <c r="E23" s="19" t="s">
        <v>7</v>
      </c>
      <c r="F23" s="20" t="s">
        <v>170</v>
      </c>
      <c r="G23" s="21" t="s">
        <v>29</v>
      </c>
      <c r="H23" s="92">
        <f>27+200</f>
        <v>227</v>
      </c>
      <c r="I23" s="169">
        <v>27</v>
      </c>
      <c r="J23" s="169">
        <v>27</v>
      </c>
    </row>
    <row r="24" spans="1:10" ht="17.25" customHeight="1">
      <c r="A24" s="2"/>
      <c r="B24" s="48" t="s">
        <v>190</v>
      </c>
      <c r="C24" s="200" t="s">
        <v>25</v>
      </c>
      <c r="D24" s="19" t="s">
        <v>6</v>
      </c>
      <c r="E24" s="19" t="s">
        <v>7</v>
      </c>
      <c r="F24" s="20" t="s">
        <v>169</v>
      </c>
      <c r="G24" s="21" t="s">
        <v>191</v>
      </c>
      <c r="H24" s="92">
        <v>21</v>
      </c>
      <c r="I24" s="169">
        <v>10</v>
      </c>
      <c r="J24" s="169">
        <v>10</v>
      </c>
    </row>
    <row r="25" spans="1:10" ht="27.75" customHeight="1">
      <c r="A25" s="2"/>
      <c r="B25" s="48" t="s">
        <v>153</v>
      </c>
      <c r="C25" s="196" t="s">
        <v>25</v>
      </c>
      <c r="D25" s="19" t="s">
        <v>6</v>
      </c>
      <c r="E25" s="19" t="s">
        <v>7</v>
      </c>
      <c r="F25" s="47" t="s">
        <v>183</v>
      </c>
      <c r="G25" s="21"/>
      <c r="H25" s="92">
        <v>2</v>
      </c>
      <c r="I25" s="46">
        <v>2</v>
      </c>
      <c r="J25" s="46">
        <v>2</v>
      </c>
    </row>
    <row r="26" spans="1:10" ht="48" customHeight="1">
      <c r="A26" s="2"/>
      <c r="B26" s="48" t="s">
        <v>32</v>
      </c>
      <c r="C26" s="196" t="s">
        <v>25</v>
      </c>
      <c r="D26" s="19" t="s">
        <v>6</v>
      </c>
      <c r="E26" s="19" t="s">
        <v>7</v>
      </c>
      <c r="F26" s="47" t="s">
        <v>167</v>
      </c>
      <c r="G26" s="21" t="s">
        <v>29</v>
      </c>
      <c r="H26" s="92">
        <v>2</v>
      </c>
      <c r="I26" s="169">
        <v>2</v>
      </c>
      <c r="J26" s="169">
        <v>2</v>
      </c>
    </row>
    <row r="27" spans="1:10" ht="34.5" customHeight="1">
      <c r="A27" s="3" t="s">
        <v>195</v>
      </c>
      <c r="B27" s="198" t="s">
        <v>271</v>
      </c>
      <c r="C27" s="200" t="s">
        <v>25</v>
      </c>
      <c r="D27" s="199" t="s">
        <v>6</v>
      </c>
      <c r="E27" s="199" t="s">
        <v>68</v>
      </c>
      <c r="F27" s="68"/>
      <c r="G27" s="67"/>
      <c r="H27" s="91">
        <f>H29</f>
        <v>149</v>
      </c>
      <c r="I27" s="82">
        <f>I28</f>
        <v>0</v>
      </c>
      <c r="J27" s="82">
        <f>J28</f>
        <v>0</v>
      </c>
    </row>
    <row r="28" spans="1:10" ht="25.5" customHeight="1">
      <c r="A28" s="2"/>
      <c r="B28" s="48" t="s">
        <v>135</v>
      </c>
      <c r="C28" s="200" t="s">
        <v>25</v>
      </c>
      <c r="D28" s="19" t="s">
        <v>6</v>
      </c>
      <c r="E28" s="19" t="s">
        <v>68</v>
      </c>
      <c r="F28" s="20" t="s">
        <v>181</v>
      </c>
      <c r="G28" s="21"/>
      <c r="H28" s="92">
        <f>H29</f>
        <v>149</v>
      </c>
      <c r="I28" s="169">
        <f>I29</f>
        <v>0</v>
      </c>
      <c r="J28" s="169">
        <f>J29</f>
        <v>0</v>
      </c>
    </row>
    <row r="29" spans="1:10" ht="20.25" customHeight="1">
      <c r="A29" s="2"/>
      <c r="B29" s="48" t="s">
        <v>272</v>
      </c>
      <c r="C29" s="200" t="s">
        <v>25</v>
      </c>
      <c r="D29" s="19" t="s">
        <v>6</v>
      </c>
      <c r="E29" s="19" t="s">
        <v>68</v>
      </c>
      <c r="F29" s="20" t="s">
        <v>181</v>
      </c>
      <c r="G29" s="21" t="s">
        <v>136</v>
      </c>
      <c r="H29" s="92">
        <v>149</v>
      </c>
      <c r="I29" s="169"/>
      <c r="J29" s="169"/>
    </row>
    <row r="30" spans="1:10" ht="28.5" customHeight="1">
      <c r="A30" s="2" t="s">
        <v>196</v>
      </c>
      <c r="B30" s="198" t="s">
        <v>289</v>
      </c>
      <c r="C30" s="200" t="s">
        <v>25</v>
      </c>
      <c r="D30" s="201" t="s">
        <v>6</v>
      </c>
      <c r="E30" s="201" t="s">
        <v>189</v>
      </c>
      <c r="F30" s="20"/>
      <c r="G30" s="21"/>
      <c r="H30" s="92">
        <f>H31</f>
        <v>309</v>
      </c>
      <c r="I30" s="169"/>
      <c r="J30" s="169"/>
    </row>
    <row r="31" spans="1:10" ht="20.25" customHeight="1">
      <c r="A31" s="2"/>
      <c r="B31" s="202" t="s">
        <v>290</v>
      </c>
      <c r="C31" s="200" t="s">
        <v>25</v>
      </c>
      <c r="D31" s="226" t="s">
        <v>6</v>
      </c>
      <c r="E31" s="226" t="s">
        <v>189</v>
      </c>
      <c r="F31" s="20" t="s">
        <v>171</v>
      </c>
      <c r="G31" s="21"/>
      <c r="H31" s="92">
        <f>H32</f>
        <v>309</v>
      </c>
      <c r="I31" s="169"/>
      <c r="J31" s="169"/>
    </row>
    <row r="32" spans="1:10" ht="24.75" customHeight="1">
      <c r="A32" s="2"/>
      <c r="B32" s="202" t="s">
        <v>203</v>
      </c>
      <c r="C32" s="200" t="s">
        <v>25</v>
      </c>
      <c r="D32" s="19" t="s">
        <v>6</v>
      </c>
      <c r="E32" s="19" t="s">
        <v>189</v>
      </c>
      <c r="F32" s="20" t="s">
        <v>171</v>
      </c>
      <c r="G32" s="21" t="s">
        <v>29</v>
      </c>
      <c r="H32" s="92">
        <v>309</v>
      </c>
      <c r="I32" s="169"/>
      <c r="J32" s="169"/>
    </row>
    <row r="33" spans="1:10" ht="24.75" customHeight="1">
      <c r="A33" s="49" t="s">
        <v>197</v>
      </c>
      <c r="B33" s="198" t="s">
        <v>140</v>
      </c>
      <c r="C33" s="200" t="s">
        <v>25</v>
      </c>
      <c r="D33" s="199" t="s">
        <v>6</v>
      </c>
      <c r="E33" s="199" t="s">
        <v>10</v>
      </c>
      <c r="F33" s="68"/>
      <c r="G33" s="67"/>
      <c r="H33" s="91">
        <f>H34</f>
        <v>50</v>
      </c>
      <c r="I33" s="170">
        <f>I34</f>
        <v>20</v>
      </c>
      <c r="J33" s="170">
        <f>J34</f>
        <v>20</v>
      </c>
    </row>
    <row r="34" spans="1:11" ht="21.75" customHeight="1">
      <c r="A34" s="49"/>
      <c r="B34" s="48" t="s">
        <v>259</v>
      </c>
      <c r="C34" s="200" t="s">
        <v>25</v>
      </c>
      <c r="D34" s="19" t="s">
        <v>6</v>
      </c>
      <c r="E34" s="19" t="s">
        <v>10</v>
      </c>
      <c r="F34" s="20" t="s">
        <v>182</v>
      </c>
      <c r="G34" s="21" t="s">
        <v>179</v>
      </c>
      <c r="H34" s="92">
        <v>50</v>
      </c>
      <c r="I34" s="46">
        <v>20</v>
      </c>
      <c r="J34" s="46">
        <v>20</v>
      </c>
      <c r="K34" s="141"/>
    </row>
    <row r="35" spans="1:11" ht="22.5" customHeight="1">
      <c r="A35" s="49" t="s">
        <v>198</v>
      </c>
      <c r="B35" s="198" t="s">
        <v>153</v>
      </c>
      <c r="C35" s="200" t="s">
        <v>25</v>
      </c>
      <c r="D35" s="199" t="s">
        <v>6</v>
      </c>
      <c r="E35" s="199" t="s">
        <v>154</v>
      </c>
      <c r="F35" s="68"/>
      <c r="G35" s="67"/>
      <c r="H35" s="91">
        <f>H36+H38+H39+H37</f>
        <v>888</v>
      </c>
      <c r="I35" s="170">
        <f>I36+I38+I39</f>
        <v>120</v>
      </c>
      <c r="J35" s="170">
        <f>J36+J38+J39</f>
        <v>120</v>
      </c>
      <c r="K35" s="142"/>
    </row>
    <row r="36" spans="1:11" ht="29.25" customHeight="1">
      <c r="A36" s="49"/>
      <c r="B36" s="48" t="s">
        <v>257</v>
      </c>
      <c r="C36" s="200" t="s">
        <v>25</v>
      </c>
      <c r="D36" s="19" t="s">
        <v>6</v>
      </c>
      <c r="E36" s="19" t="s">
        <v>154</v>
      </c>
      <c r="F36" s="20" t="s">
        <v>171</v>
      </c>
      <c r="G36" s="21" t="s">
        <v>28</v>
      </c>
      <c r="H36" s="92">
        <v>0</v>
      </c>
      <c r="I36" s="46">
        <v>30</v>
      </c>
      <c r="J36" s="46">
        <v>30</v>
      </c>
      <c r="K36" s="141"/>
    </row>
    <row r="37" spans="1:11" ht="29.25" customHeight="1">
      <c r="A37" s="49"/>
      <c r="B37" s="48" t="s">
        <v>303</v>
      </c>
      <c r="C37" s="200" t="s">
        <v>25</v>
      </c>
      <c r="D37" s="19" t="s">
        <v>6</v>
      </c>
      <c r="E37" s="19" t="s">
        <v>154</v>
      </c>
      <c r="F37" s="20" t="s">
        <v>304</v>
      </c>
      <c r="G37" s="21" t="s">
        <v>29</v>
      </c>
      <c r="H37" s="92">
        <v>316.8</v>
      </c>
      <c r="I37" s="46"/>
      <c r="J37" s="46"/>
      <c r="K37" s="141"/>
    </row>
    <row r="38" spans="1:10" ht="24.75" customHeight="1">
      <c r="A38" s="49"/>
      <c r="B38" s="48" t="s">
        <v>203</v>
      </c>
      <c r="C38" s="200" t="s">
        <v>25</v>
      </c>
      <c r="D38" s="19" t="s">
        <v>6</v>
      </c>
      <c r="E38" s="19" t="s">
        <v>154</v>
      </c>
      <c r="F38" s="20" t="s">
        <v>171</v>
      </c>
      <c r="G38" s="21" t="s">
        <v>29</v>
      </c>
      <c r="H38" s="92">
        <v>531.2</v>
      </c>
      <c r="I38" s="169">
        <v>70</v>
      </c>
      <c r="J38" s="169">
        <v>70</v>
      </c>
    </row>
    <row r="39" spans="1:10" ht="27" customHeight="1">
      <c r="A39" s="49"/>
      <c r="B39" s="48" t="s">
        <v>190</v>
      </c>
      <c r="C39" s="200" t="s">
        <v>25</v>
      </c>
      <c r="D39" s="19" t="s">
        <v>6</v>
      </c>
      <c r="E39" s="19" t="s">
        <v>154</v>
      </c>
      <c r="F39" s="20" t="s">
        <v>171</v>
      </c>
      <c r="G39" s="21"/>
      <c r="H39" s="92">
        <f>H41+H42+H43+H40</f>
        <v>40</v>
      </c>
      <c r="I39" s="169">
        <f>I41+I42+I43+I40</f>
        <v>20</v>
      </c>
      <c r="J39" s="169">
        <f>J41+J42+J43+J40</f>
        <v>20</v>
      </c>
    </row>
    <row r="40" spans="1:10" ht="40.5" customHeight="1">
      <c r="A40" s="49"/>
      <c r="B40" s="48" t="s">
        <v>291</v>
      </c>
      <c r="C40" s="200" t="s">
        <v>25</v>
      </c>
      <c r="D40" s="19" t="s">
        <v>6</v>
      </c>
      <c r="E40" s="19" t="s">
        <v>154</v>
      </c>
      <c r="F40" s="20" t="s">
        <v>171</v>
      </c>
      <c r="G40" s="21" t="s">
        <v>292</v>
      </c>
      <c r="H40" s="92"/>
      <c r="I40" s="169"/>
      <c r="J40" s="169"/>
    </row>
    <row r="41" spans="1:10" ht="37.5" customHeight="1">
      <c r="A41" s="49"/>
      <c r="B41" s="48" t="s">
        <v>95</v>
      </c>
      <c r="C41" s="200" t="s">
        <v>25</v>
      </c>
      <c r="D41" s="19" t="s">
        <v>6</v>
      </c>
      <c r="E41" s="19" t="s">
        <v>154</v>
      </c>
      <c r="F41" s="20" t="s">
        <v>171</v>
      </c>
      <c r="G41" s="21" t="s">
        <v>30</v>
      </c>
      <c r="H41" s="92">
        <v>20</v>
      </c>
      <c r="I41" s="169">
        <v>10</v>
      </c>
      <c r="J41" s="169">
        <v>10</v>
      </c>
    </row>
    <row r="42" spans="1:10" ht="22.5" customHeight="1">
      <c r="A42" s="49"/>
      <c r="B42" s="48" t="s">
        <v>258</v>
      </c>
      <c r="C42" s="200" t="s">
        <v>25</v>
      </c>
      <c r="D42" s="19" t="s">
        <v>6</v>
      </c>
      <c r="E42" s="19" t="s">
        <v>154</v>
      </c>
      <c r="F42" s="20" t="s">
        <v>171</v>
      </c>
      <c r="G42" s="21" t="s">
        <v>31</v>
      </c>
      <c r="H42" s="92">
        <v>20</v>
      </c>
      <c r="I42" s="169">
        <v>10</v>
      </c>
      <c r="J42" s="169">
        <v>10</v>
      </c>
    </row>
    <row r="43" spans="1:10" ht="30" customHeight="1">
      <c r="A43" s="49"/>
      <c r="B43" s="48" t="s">
        <v>190</v>
      </c>
      <c r="C43" s="200" t="s">
        <v>25</v>
      </c>
      <c r="D43" s="19" t="s">
        <v>6</v>
      </c>
      <c r="E43" s="19" t="s">
        <v>154</v>
      </c>
      <c r="F43" s="20" t="s">
        <v>171</v>
      </c>
      <c r="G43" s="21" t="s">
        <v>191</v>
      </c>
      <c r="H43" s="92"/>
      <c r="I43" s="169"/>
      <c r="J43" s="169"/>
    </row>
    <row r="44" spans="1:10" ht="40.5" customHeight="1">
      <c r="A44" s="70">
        <v>2</v>
      </c>
      <c r="B44" s="71" t="s">
        <v>33</v>
      </c>
      <c r="C44" s="197" t="s">
        <v>25</v>
      </c>
      <c r="D44" s="72" t="s">
        <v>12</v>
      </c>
      <c r="E44" s="72"/>
      <c r="F44" s="73"/>
      <c r="G44" s="74"/>
      <c r="H44" s="145">
        <f aca="true" t="shared" si="0" ref="H44:J45">H45</f>
        <v>302.8</v>
      </c>
      <c r="I44" s="146">
        <f t="shared" si="0"/>
        <v>303</v>
      </c>
      <c r="J44" s="146">
        <f t="shared" si="0"/>
        <v>303</v>
      </c>
    </row>
    <row r="45" spans="1:10" ht="41.25" customHeight="1">
      <c r="A45" s="49" t="s">
        <v>39</v>
      </c>
      <c r="B45" s="48" t="s">
        <v>34</v>
      </c>
      <c r="C45" s="196" t="s">
        <v>25</v>
      </c>
      <c r="D45" s="19" t="s">
        <v>12</v>
      </c>
      <c r="E45" s="19" t="s">
        <v>16</v>
      </c>
      <c r="F45" s="47"/>
      <c r="G45" s="21"/>
      <c r="H45" s="92">
        <f t="shared" si="0"/>
        <v>302.8</v>
      </c>
      <c r="I45" s="46">
        <f t="shared" si="0"/>
        <v>303</v>
      </c>
      <c r="J45" s="46">
        <f t="shared" si="0"/>
        <v>303</v>
      </c>
    </row>
    <row r="46" spans="1:10" ht="24" customHeight="1">
      <c r="A46" s="22"/>
      <c r="B46" s="48" t="s">
        <v>35</v>
      </c>
      <c r="C46" s="200" t="s">
        <v>25</v>
      </c>
      <c r="D46" s="19" t="s">
        <v>12</v>
      </c>
      <c r="E46" s="19" t="s">
        <v>16</v>
      </c>
      <c r="F46" s="47" t="s">
        <v>173</v>
      </c>
      <c r="G46" s="21"/>
      <c r="H46" s="92">
        <f>SUM(H47:H50)</f>
        <v>302.8</v>
      </c>
      <c r="I46" s="46">
        <f>SUM(I47:I50)</f>
        <v>303</v>
      </c>
      <c r="J46" s="46">
        <f>SUM(J47:J50)</f>
        <v>303</v>
      </c>
    </row>
    <row r="47" spans="1:10" ht="32.25" customHeight="1">
      <c r="A47" s="22"/>
      <c r="B47" s="48" t="s">
        <v>254</v>
      </c>
      <c r="C47" s="196" t="s">
        <v>25</v>
      </c>
      <c r="D47" s="19" t="s">
        <v>12</v>
      </c>
      <c r="E47" s="19" t="s">
        <v>16</v>
      </c>
      <c r="F47" s="47" t="s">
        <v>172</v>
      </c>
      <c r="G47" s="21" t="s">
        <v>26</v>
      </c>
      <c r="H47" s="92">
        <v>223</v>
      </c>
      <c r="I47" s="169">
        <v>223</v>
      </c>
      <c r="J47" s="169">
        <v>223</v>
      </c>
    </row>
    <row r="48" spans="1:10" ht="23.25" customHeight="1">
      <c r="A48" s="22"/>
      <c r="B48" s="48" t="s">
        <v>256</v>
      </c>
      <c r="C48" s="196" t="s">
        <v>25</v>
      </c>
      <c r="D48" s="19" t="s">
        <v>12</v>
      </c>
      <c r="E48" s="19" t="s">
        <v>16</v>
      </c>
      <c r="F48" s="47" t="s">
        <v>172</v>
      </c>
      <c r="G48" s="21" t="s">
        <v>27</v>
      </c>
      <c r="H48" s="92">
        <v>5</v>
      </c>
      <c r="I48" s="169">
        <v>5</v>
      </c>
      <c r="J48" s="169">
        <v>5</v>
      </c>
    </row>
    <row r="49" spans="1:10" ht="24.75" customHeight="1">
      <c r="A49" s="22"/>
      <c r="B49" s="48" t="s">
        <v>255</v>
      </c>
      <c r="C49" s="196" t="s">
        <v>25</v>
      </c>
      <c r="D49" s="19" t="s">
        <v>12</v>
      </c>
      <c r="E49" s="19" t="s">
        <v>16</v>
      </c>
      <c r="F49" s="47" t="s">
        <v>172</v>
      </c>
      <c r="G49" s="21" t="s">
        <v>180</v>
      </c>
      <c r="H49" s="92">
        <v>67.8</v>
      </c>
      <c r="I49" s="169">
        <v>68</v>
      </c>
      <c r="J49" s="169">
        <v>68</v>
      </c>
    </row>
    <row r="50" spans="1:10" ht="24.75" customHeight="1">
      <c r="A50" s="22"/>
      <c r="B50" s="48" t="s">
        <v>203</v>
      </c>
      <c r="C50" s="196" t="s">
        <v>25</v>
      </c>
      <c r="D50" s="19" t="s">
        <v>12</v>
      </c>
      <c r="E50" s="19" t="s">
        <v>16</v>
      </c>
      <c r="F50" s="47" t="s">
        <v>172</v>
      </c>
      <c r="G50" s="21" t="s">
        <v>29</v>
      </c>
      <c r="H50" s="92">
        <v>7</v>
      </c>
      <c r="I50" s="169">
        <v>7</v>
      </c>
      <c r="J50" s="169">
        <v>7</v>
      </c>
    </row>
    <row r="51" spans="1:10" ht="30.75" customHeight="1">
      <c r="A51" s="70">
        <v>3</v>
      </c>
      <c r="B51" s="71" t="s">
        <v>18</v>
      </c>
      <c r="C51" s="203" t="s">
        <v>25</v>
      </c>
      <c r="D51" s="72" t="s">
        <v>16</v>
      </c>
      <c r="E51" s="72"/>
      <c r="F51" s="81"/>
      <c r="G51" s="74"/>
      <c r="H51" s="145">
        <f>H52+H55</f>
        <v>40</v>
      </c>
      <c r="I51" s="146">
        <f>I52+I55</f>
        <v>40</v>
      </c>
      <c r="J51" s="146">
        <f>J52+J55</f>
        <v>40</v>
      </c>
    </row>
    <row r="52" spans="1:11" s="24" customFormat="1" ht="33" customHeight="1">
      <c r="A52" s="49" t="s">
        <v>40</v>
      </c>
      <c r="B52" s="48" t="s">
        <v>260</v>
      </c>
      <c r="C52" s="196" t="s">
        <v>25</v>
      </c>
      <c r="D52" s="19" t="s">
        <v>16</v>
      </c>
      <c r="E52" s="19" t="s">
        <v>13</v>
      </c>
      <c r="F52" s="20"/>
      <c r="G52" s="21"/>
      <c r="H52" s="92">
        <f aca="true" t="shared" si="1" ref="H52:J53">H53</f>
        <v>10</v>
      </c>
      <c r="I52" s="46">
        <f t="shared" si="1"/>
        <v>10</v>
      </c>
      <c r="J52" s="46">
        <f t="shared" si="1"/>
        <v>10</v>
      </c>
      <c r="K52" s="1"/>
    </row>
    <row r="53" spans="1:11" s="24" customFormat="1" ht="48.75" customHeight="1">
      <c r="A53" s="22"/>
      <c r="B53" s="48" t="s">
        <v>21</v>
      </c>
      <c r="C53" s="200" t="s">
        <v>25</v>
      </c>
      <c r="D53" s="19" t="s">
        <v>16</v>
      </c>
      <c r="E53" s="19" t="s">
        <v>13</v>
      </c>
      <c r="F53" s="20" t="s">
        <v>174</v>
      </c>
      <c r="G53" s="21"/>
      <c r="H53" s="92">
        <f t="shared" si="1"/>
        <v>10</v>
      </c>
      <c r="I53" s="46">
        <f t="shared" si="1"/>
        <v>10</v>
      </c>
      <c r="J53" s="46">
        <f t="shared" si="1"/>
        <v>10</v>
      </c>
      <c r="K53" s="1"/>
    </row>
    <row r="54" spans="1:10" ht="24" customHeight="1">
      <c r="A54" s="22"/>
      <c r="B54" s="48" t="s">
        <v>203</v>
      </c>
      <c r="C54" s="196" t="s">
        <v>25</v>
      </c>
      <c r="D54" s="19" t="s">
        <v>16</v>
      </c>
      <c r="E54" s="19" t="s">
        <v>13</v>
      </c>
      <c r="F54" s="20" t="s">
        <v>174</v>
      </c>
      <c r="G54" s="21" t="s">
        <v>29</v>
      </c>
      <c r="H54" s="92">
        <v>10</v>
      </c>
      <c r="I54" s="169">
        <v>10</v>
      </c>
      <c r="J54" s="169">
        <v>10</v>
      </c>
    </row>
    <row r="55" spans="1:10" ht="34.5" customHeight="1">
      <c r="A55" s="49" t="s">
        <v>41</v>
      </c>
      <c r="B55" s="48" t="s">
        <v>36</v>
      </c>
      <c r="C55" s="200" t="s">
        <v>25</v>
      </c>
      <c r="D55" s="19" t="s">
        <v>37</v>
      </c>
      <c r="E55" s="19" t="s">
        <v>75</v>
      </c>
      <c r="F55" s="47"/>
      <c r="G55" s="21"/>
      <c r="H55" s="92">
        <f aca="true" t="shared" si="2" ref="H55:J56">H56</f>
        <v>30</v>
      </c>
      <c r="I55" s="169">
        <f t="shared" si="2"/>
        <v>30</v>
      </c>
      <c r="J55" s="169">
        <f t="shared" si="2"/>
        <v>30</v>
      </c>
    </row>
    <row r="56" spans="1:10" ht="42" customHeight="1">
      <c r="A56" s="22"/>
      <c r="B56" s="48" t="s">
        <v>81</v>
      </c>
      <c r="C56" s="196" t="s">
        <v>25</v>
      </c>
      <c r="D56" s="19" t="s">
        <v>37</v>
      </c>
      <c r="E56" s="19" t="s">
        <v>75</v>
      </c>
      <c r="F56" s="47" t="s">
        <v>176</v>
      </c>
      <c r="G56" s="21"/>
      <c r="H56" s="92">
        <f t="shared" si="2"/>
        <v>30</v>
      </c>
      <c r="I56" s="92">
        <f t="shared" si="2"/>
        <v>30</v>
      </c>
      <c r="J56" s="92">
        <f t="shared" si="2"/>
        <v>30</v>
      </c>
    </row>
    <row r="57" spans="1:10" ht="37.5" customHeight="1">
      <c r="A57" s="22"/>
      <c r="B57" s="48" t="s">
        <v>203</v>
      </c>
      <c r="C57" s="200" t="s">
        <v>25</v>
      </c>
      <c r="D57" s="19" t="s">
        <v>37</v>
      </c>
      <c r="E57" s="19" t="s">
        <v>75</v>
      </c>
      <c r="F57" s="47" t="s">
        <v>175</v>
      </c>
      <c r="G57" s="21" t="s">
        <v>29</v>
      </c>
      <c r="H57" s="92">
        <v>30</v>
      </c>
      <c r="I57" s="169">
        <v>30</v>
      </c>
      <c r="J57" s="169">
        <v>30</v>
      </c>
    </row>
    <row r="58" spans="1:10" ht="36" customHeight="1">
      <c r="A58" s="70">
        <v>4</v>
      </c>
      <c r="B58" s="71" t="s">
        <v>8</v>
      </c>
      <c r="C58" s="203" t="s">
        <v>25</v>
      </c>
      <c r="D58" s="72" t="s">
        <v>7</v>
      </c>
      <c r="E58" s="72"/>
      <c r="F58" s="73"/>
      <c r="G58" s="74"/>
      <c r="H58" s="147">
        <f aca="true" t="shared" si="3" ref="H58:J59">H59</f>
        <v>959.5</v>
      </c>
      <c r="I58" s="147">
        <f t="shared" si="3"/>
        <v>1689.2</v>
      </c>
      <c r="J58" s="147">
        <f t="shared" si="3"/>
        <v>2302.3</v>
      </c>
    </row>
    <row r="59" spans="1:11" ht="19.5" customHeight="1">
      <c r="A59" s="49" t="s">
        <v>42</v>
      </c>
      <c r="B59" s="48" t="s">
        <v>96</v>
      </c>
      <c r="C59" s="200" t="s">
        <v>25</v>
      </c>
      <c r="D59" s="19" t="s">
        <v>7</v>
      </c>
      <c r="E59" s="19" t="s">
        <v>13</v>
      </c>
      <c r="F59" s="47"/>
      <c r="G59" s="21"/>
      <c r="H59" s="92">
        <f t="shared" si="3"/>
        <v>959.5</v>
      </c>
      <c r="I59" s="169">
        <f t="shared" si="3"/>
        <v>1689.2</v>
      </c>
      <c r="J59" s="169">
        <f t="shared" si="3"/>
        <v>2302.3</v>
      </c>
      <c r="K59" s="24"/>
    </row>
    <row r="60" spans="1:11" ht="27" customHeight="1">
      <c r="A60" s="49"/>
      <c r="B60" s="48" t="s">
        <v>206</v>
      </c>
      <c r="C60" s="200" t="s">
        <v>25</v>
      </c>
      <c r="D60" s="19" t="s">
        <v>7</v>
      </c>
      <c r="E60" s="19" t="s">
        <v>13</v>
      </c>
      <c r="F60" s="47" t="s">
        <v>299</v>
      </c>
      <c r="G60" s="21"/>
      <c r="H60" s="92">
        <f>H61+H62</f>
        <v>959.5</v>
      </c>
      <c r="I60" s="169">
        <f>I61</f>
        <v>1689.2</v>
      </c>
      <c r="J60" s="169">
        <f>J61</f>
        <v>2302.3</v>
      </c>
      <c r="K60" s="24"/>
    </row>
    <row r="61" spans="1:10" ht="21.75" customHeight="1">
      <c r="A61" s="49"/>
      <c r="B61" s="48" t="s">
        <v>203</v>
      </c>
      <c r="C61" s="200" t="s">
        <v>25</v>
      </c>
      <c r="D61" s="19" t="s">
        <v>7</v>
      </c>
      <c r="E61" s="19" t="s">
        <v>13</v>
      </c>
      <c r="F61" s="47" t="s">
        <v>299</v>
      </c>
      <c r="G61" s="21" t="s">
        <v>29</v>
      </c>
      <c r="H61" s="92">
        <v>909.5</v>
      </c>
      <c r="I61" s="169">
        <v>1689.2</v>
      </c>
      <c r="J61" s="169">
        <v>2302.3</v>
      </c>
    </row>
    <row r="62" spans="1:10" ht="17.25" customHeight="1">
      <c r="A62" s="49"/>
      <c r="B62" s="48" t="s">
        <v>190</v>
      </c>
      <c r="C62" s="200" t="s">
        <v>25</v>
      </c>
      <c r="D62" s="19" t="s">
        <v>7</v>
      </c>
      <c r="E62" s="19" t="s">
        <v>13</v>
      </c>
      <c r="F62" s="47" t="s">
        <v>299</v>
      </c>
      <c r="G62" s="21" t="s">
        <v>191</v>
      </c>
      <c r="H62" s="92">
        <v>50</v>
      </c>
      <c r="I62" s="169"/>
      <c r="J62" s="169"/>
    </row>
    <row r="63" spans="1:10" ht="22.5" customHeight="1">
      <c r="A63" s="76" t="s">
        <v>92</v>
      </c>
      <c r="B63" s="77" t="s">
        <v>1</v>
      </c>
      <c r="C63" s="197" t="s">
        <v>25</v>
      </c>
      <c r="D63" s="72" t="s">
        <v>11</v>
      </c>
      <c r="E63" s="72"/>
      <c r="F63" s="75"/>
      <c r="G63" s="74"/>
      <c r="H63" s="147">
        <f>H64</f>
        <v>2961.51</v>
      </c>
      <c r="I63" s="147">
        <f>I64</f>
        <v>795.9</v>
      </c>
      <c r="J63" s="147">
        <f>J64</f>
        <v>830.9</v>
      </c>
    </row>
    <row r="64" spans="1:10" ht="27" customHeight="1">
      <c r="A64" s="49" t="s">
        <v>253</v>
      </c>
      <c r="B64" s="48" t="s">
        <v>22</v>
      </c>
      <c r="C64" s="200" t="s">
        <v>25</v>
      </c>
      <c r="D64" s="19" t="s">
        <v>11</v>
      </c>
      <c r="E64" s="19" t="s">
        <v>16</v>
      </c>
      <c r="F64" s="45"/>
      <c r="G64" s="21"/>
      <c r="H64" s="92">
        <f>SUM(H65:H77)</f>
        <v>2961.51</v>
      </c>
      <c r="I64" s="92">
        <f>SUM(I65:I77)</f>
        <v>795.9</v>
      </c>
      <c r="J64" s="92">
        <f>SUM(J65:J77)</f>
        <v>830.9</v>
      </c>
    </row>
    <row r="65" spans="1:10" ht="32.25" customHeight="1">
      <c r="A65" s="22"/>
      <c r="B65" s="48" t="s">
        <v>267</v>
      </c>
      <c r="C65" s="196" t="s">
        <v>25</v>
      </c>
      <c r="D65" s="19" t="s">
        <v>11</v>
      </c>
      <c r="E65" s="19" t="s">
        <v>16</v>
      </c>
      <c r="F65" s="45" t="s">
        <v>184</v>
      </c>
      <c r="G65" s="21" t="s">
        <v>29</v>
      </c>
      <c r="H65" s="92">
        <v>400</v>
      </c>
      <c r="I65" s="46">
        <v>500</v>
      </c>
      <c r="J65" s="46">
        <v>500</v>
      </c>
    </row>
    <row r="66" spans="1:10" ht="20.25" customHeight="1">
      <c r="A66" s="22"/>
      <c r="B66" s="48" t="s">
        <v>291</v>
      </c>
      <c r="C66" s="196" t="s">
        <v>25</v>
      </c>
      <c r="D66" s="19" t="s">
        <v>11</v>
      </c>
      <c r="E66" s="19" t="s">
        <v>16</v>
      </c>
      <c r="F66" s="45" t="s">
        <v>184</v>
      </c>
      <c r="G66" s="21" t="s">
        <v>292</v>
      </c>
      <c r="H66" s="92"/>
      <c r="I66" s="46"/>
      <c r="J66" s="46"/>
    </row>
    <row r="67" spans="1:10" ht="44.25" customHeight="1">
      <c r="A67" s="49"/>
      <c r="B67" s="48" t="s">
        <v>268</v>
      </c>
      <c r="C67" s="200" t="s">
        <v>25</v>
      </c>
      <c r="D67" s="19" t="s">
        <v>11</v>
      </c>
      <c r="E67" s="19" t="s">
        <v>16</v>
      </c>
      <c r="F67" s="45" t="s">
        <v>185</v>
      </c>
      <c r="G67" s="21" t="s">
        <v>29</v>
      </c>
      <c r="H67" s="92">
        <v>570.49</v>
      </c>
      <c r="I67" s="46">
        <v>295.9</v>
      </c>
      <c r="J67" s="46">
        <v>330.9</v>
      </c>
    </row>
    <row r="68" spans="1:10" ht="24" customHeight="1">
      <c r="A68" s="49"/>
      <c r="B68" s="48" t="s">
        <v>291</v>
      </c>
      <c r="C68" s="200" t="s">
        <v>25</v>
      </c>
      <c r="D68" s="19" t="s">
        <v>11</v>
      </c>
      <c r="E68" s="19" t="s">
        <v>16</v>
      </c>
      <c r="F68" s="45" t="s">
        <v>185</v>
      </c>
      <c r="G68" s="21" t="s">
        <v>292</v>
      </c>
      <c r="H68" s="92"/>
      <c r="I68" s="46"/>
      <c r="J68" s="46"/>
    </row>
    <row r="69" spans="1:10" ht="38.25" customHeight="1">
      <c r="A69" s="49"/>
      <c r="B69" s="48" t="s">
        <v>318</v>
      </c>
      <c r="C69" s="200" t="s">
        <v>25</v>
      </c>
      <c r="D69" s="19" t="s">
        <v>11</v>
      </c>
      <c r="E69" s="19" t="s">
        <v>16</v>
      </c>
      <c r="F69" s="45" t="s">
        <v>315</v>
      </c>
      <c r="G69" s="21" t="s">
        <v>29</v>
      </c>
      <c r="H69" s="92">
        <v>477.37</v>
      </c>
      <c r="I69" s="46"/>
      <c r="J69" s="46"/>
    </row>
    <row r="70" spans="1:10" ht="42.75" customHeight="1">
      <c r="A70" s="49"/>
      <c r="B70" s="48" t="s">
        <v>319</v>
      </c>
      <c r="C70" s="200" t="s">
        <v>25</v>
      </c>
      <c r="D70" s="19" t="s">
        <v>11</v>
      </c>
      <c r="E70" s="19" t="s">
        <v>16</v>
      </c>
      <c r="F70" s="45" t="s">
        <v>316</v>
      </c>
      <c r="G70" s="21" t="s">
        <v>29</v>
      </c>
      <c r="H70" s="92">
        <v>160</v>
      </c>
      <c r="I70" s="46"/>
      <c r="J70" s="46"/>
    </row>
    <row r="71" spans="1:10" ht="42.75" customHeight="1">
      <c r="A71" s="49"/>
      <c r="B71" s="48" t="s">
        <v>320</v>
      </c>
      <c r="C71" s="200" t="s">
        <v>25</v>
      </c>
      <c r="D71" s="19" t="s">
        <v>11</v>
      </c>
      <c r="E71" s="19" t="s">
        <v>16</v>
      </c>
      <c r="F71" s="45" t="s">
        <v>317</v>
      </c>
      <c r="G71" s="21" t="s">
        <v>29</v>
      </c>
      <c r="H71" s="92">
        <v>155.5</v>
      </c>
      <c r="I71" s="46"/>
      <c r="J71" s="46"/>
    </row>
    <row r="72" spans="1:10" ht="49.5" customHeight="1">
      <c r="A72" s="49"/>
      <c r="B72" s="224" t="s">
        <v>328</v>
      </c>
      <c r="C72" s="223" t="s">
        <v>25</v>
      </c>
      <c r="D72" s="19" t="s">
        <v>11</v>
      </c>
      <c r="E72" s="19" t="s">
        <v>16</v>
      </c>
      <c r="F72" s="225" t="s">
        <v>329</v>
      </c>
      <c r="G72" s="222" t="s">
        <v>29</v>
      </c>
      <c r="H72" s="92">
        <v>554.42</v>
      </c>
      <c r="I72" s="46"/>
      <c r="J72" s="46"/>
    </row>
    <row r="73" spans="1:10" ht="42.75" customHeight="1">
      <c r="A73" s="49"/>
      <c r="B73" s="224" t="s">
        <v>327</v>
      </c>
      <c r="C73" s="223" t="s">
        <v>25</v>
      </c>
      <c r="D73" s="19" t="s">
        <v>11</v>
      </c>
      <c r="E73" s="19" t="s">
        <v>16</v>
      </c>
      <c r="F73" s="225" t="s">
        <v>330</v>
      </c>
      <c r="G73" s="222" t="s">
        <v>29</v>
      </c>
      <c r="H73" s="92">
        <v>257.11</v>
      </c>
      <c r="I73" s="46"/>
      <c r="J73" s="46"/>
    </row>
    <row r="74" spans="1:10" ht="42.75" customHeight="1">
      <c r="A74" s="49"/>
      <c r="B74" s="224" t="s">
        <v>327</v>
      </c>
      <c r="C74" s="223" t="s">
        <v>25</v>
      </c>
      <c r="D74" s="19" t="s">
        <v>11</v>
      </c>
      <c r="E74" s="19" t="s">
        <v>16</v>
      </c>
      <c r="F74" s="225" t="s">
        <v>331</v>
      </c>
      <c r="G74" s="222" t="s">
        <v>29</v>
      </c>
      <c r="H74" s="92">
        <v>112.5</v>
      </c>
      <c r="I74" s="46"/>
      <c r="J74" s="46"/>
    </row>
    <row r="75" spans="1:10" ht="38.25" customHeight="1">
      <c r="A75" s="49"/>
      <c r="B75" s="48" t="s">
        <v>322</v>
      </c>
      <c r="C75" s="200" t="s">
        <v>25</v>
      </c>
      <c r="D75" s="19" t="s">
        <v>11</v>
      </c>
      <c r="E75" s="19" t="s">
        <v>16</v>
      </c>
      <c r="F75" s="45" t="s">
        <v>301</v>
      </c>
      <c r="G75" s="21" t="s">
        <v>29</v>
      </c>
      <c r="H75" s="92">
        <v>258.6</v>
      </c>
      <c r="I75" s="46"/>
      <c r="J75" s="46"/>
    </row>
    <row r="76" spans="1:10" ht="42.75" customHeight="1">
      <c r="A76" s="49"/>
      <c r="B76" s="48" t="s">
        <v>321</v>
      </c>
      <c r="C76" s="200" t="s">
        <v>25</v>
      </c>
      <c r="D76" s="19" t="s">
        <v>11</v>
      </c>
      <c r="E76" s="19" t="s">
        <v>16</v>
      </c>
      <c r="F76" s="45" t="s">
        <v>311</v>
      </c>
      <c r="G76" s="21" t="s">
        <v>29</v>
      </c>
      <c r="H76" s="92">
        <v>15.52</v>
      </c>
      <c r="I76" s="46"/>
      <c r="J76" s="46"/>
    </row>
    <row r="77" spans="1:10" ht="36">
      <c r="A77" s="49"/>
      <c r="B77" s="48" t="s">
        <v>268</v>
      </c>
      <c r="C77" s="200" t="s">
        <v>25</v>
      </c>
      <c r="D77" s="19" t="s">
        <v>11</v>
      </c>
      <c r="E77" s="19" t="s">
        <v>16</v>
      </c>
      <c r="F77" s="45" t="s">
        <v>302</v>
      </c>
      <c r="G77" s="21" t="s">
        <v>29</v>
      </c>
      <c r="H77" s="92"/>
      <c r="I77" s="46"/>
      <c r="J77" s="46"/>
    </row>
    <row r="78" spans="1:10" ht="12.75">
      <c r="A78" s="76" t="s">
        <v>107</v>
      </c>
      <c r="B78" s="71" t="s">
        <v>235</v>
      </c>
      <c r="C78" s="197" t="s">
        <v>25</v>
      </c>
      <c r="D78" s="72" t="s">
        <v>189</v>
      </c>
      <c r="E78" s="72"/>
      <c r="F78" s="75"/>
      <c r="G78" s="74"/>
      <c r="H78" s="147">
        <f aca="true" t="shared" si="4" ref="H78:J79">H79</f>
        <v>5</v>
      </c>
      <c r="I78" s="171">
        <f t="shared" si="4"/>
        <v>5</v>
      </c>
      <c r="J78" s="171">
        <f t="shared" si="4"/>
        <v>5</v>
      </c>
    </row>
    <row r="79" spans="1:10" ht="12.75">
      <c r="A79" s="49"/>
      <c r="B79" s="48" t="s">
        <v>261</v>
      </c>
      <c r="C79" s="200" t="s">
        <v>25</v>
      </c>
      <c r="D79" s="19" t="s">
        <v>189</v>
      </c>
      <c r="E79" s="19" t="s">
        <v>189</v>
      </c>
      <c r="F79" s="45"/>
      <c r="G79" s="21"/>
      <c r="H79" s="92">
        <f t="shared" si="4"/>
        <v>5</v>
      </c>
      <c r="I79" s="92">
        <f t="shared" si="4"/>
        <v>5</v>
      </c>
      <c r="J79" s="92">
        <f t="shared" si="4"/>
        <v>5</v>
      </c>
    </row>
    <row r="80" spans="1:10" ht="24">
      <c r="A80" s="49"/>
      <c r="B80" s="48" t="s">
        <v>203</v>
      </c>
      <c r="C80" s="200" t="s">
        <v>25</v>
      </c>
      <c r="D80" s="19" t="s">
        <v>189</v>
      </c>
      <c r="E80" s="19" t="s">
        <v>189</v>
      </c>
      <c r="F80" s="20" t="s">
        <v>300</v>
      </c>
      <c r="G80" s="21" t="s">
        <v>29</v>
      </c>
      <c r="H80" s="92">
        <v>5</v>
      </c>
      <c r="I80" s="46">
        <v>5</v>
      </c>
      <c r="J80" s="46">
        <v>5</v>
      </c>
    </row>
    <row r="81" spans="1:10" ht="12.75">
      <c r="A81" s="70" t="s">
        <v>200</v>
      </c>
      <c r="B81" s="78" t="s">
        <v>262</v>
      </c>
      <c r="C81" s="197" t="s">
        <v>25</v>
      </c>
      <c r="D81" s="79" t="s">
        <v>17</v>
      </c>
      <c r="E81" s="79"/>
      <c r="F81" s="80"/>
      <c r="G81" s="74"/>
      <c r="H81" s="147">
        <f>H82</f>
        <v>2232.5</v>
      </c>
      <c r="I81" s="147">
        <f>I82</f>
        <v>1600</v>
      </c>
      <c r="J81" s="147">
        <f>J82</f>
        <v>1600</v>
      </c>
    </row>
    <row r="82" spans="1:10" ht="12.75">
      <c r="A82" s="49"/>
      <c r="B82" s="48" t="s">
        <v>263</v>
      </c>
      <c r="C82" s="196" t="s">
        <v>25</v>
      </c>
      <c r="D82" s="19" t="s">
        <v>9</v>
      </c>
      <c r="E82" s="19" t="s">
        <v>6</v>
      </c>
      <c r="F82" s="21"/>
      <c r="G82" s="21"/>
      <c r="H82" s="92">
        <f>H83+H84+H85</f>
        <v>2232.5</v>
      </c>
      <c r="I82" s="92">
        <f>I83+I84+I85</f>
        <v>1600</v>
      </c>
      <c r="J82" s="92">
        <f>J83+J84+J85</f>
        <v>1600</v>
      </c>
    </row>
    <row r="83" spans="1:10" ht="48">
      <c r="A83" s="22"/>
      <c r="B83" s="48" t="s">
        <v>264</v>
      </c>
      <c r="C83" s="196" t="s">
        <v>25</v>
      </c>
      <c r="D83" s="19" t="s">
        <v>9</v>
      </c>
      <c r="E83" s="19" t="s">
        <v>6</v>
      </c>
      <c r="F83" s="21" t="s">
        <v>186</v>
      </c>
      <c r="G83" s="21" t="s">
        <v>144</v>
      </c>
      <c r="H83" s="92">
        <v>1900</v>
      </c>
      <c r="I83" s="46">
        <v>1600</v>
      </c>
      <c r="J83" s="46">
        <v>1600</v>
      </c>
    </row>
    <row r="84" spans="1:10" ht="60">
      <c r="A84" s="22"/>
      <c r="B84" s="48" t="s">
        <v>323</v>
      </c>
      <c r="C84" s="196" t="s">
        <v>25</v>
      </c>
      <c r="D84" s="19" t="s">
        <v>9</v>
      </c>
      <c r="E84" s="19" t="s">
        <v>6</v>
      </c>
      <c r="F84" s="21" t="s">
        <v>293</v>
      </c>
      <c r="G84" s="21" t="s">
        <v>144</v>
      </c>
      <c r="H84" s="92">
        <v>266</v>
      </c>
      <c r="I84" s="46"/>
      <c r="J84" s="46"/>
    </row>
    <row r="85" spans="1:10" ht="60">
      <c r="A85" s="22"/>
      <c r="B85" s="48" t="s">
        <v>324</v>
      </c>
      <c r="C85" s="196" t="s">
        <v>25</v>
      </c>
      <c r="D85" s="19" t="s">
        <v>9</v>
      </c>
      <c r="E85" s="19" t="s">
        <v>6</v>
      </c>
      <c r="F85" s="21" t="s">
        <v>294</v>
      </c>
      <c r="G85" s="21" t="s">
        <v>144</v>
      </c>
      <c r="H85" s="92">
        <v>66.5</v>
      </c>
      <c r="I85" s="46"/>
      <c r="J85" s="46"/>
    </row>
    <row r="86" spans="1:10" ht="12.75">
      <c r="A86" s="70" t="s">
        <v>201</v>
      </c>
      <c r="B86" s="71" t="s">
        <v>137</v>
      </c>
      <c r="C86" s="203" t="s">
        <v>25</v>
      </c>
      <c r="D86" s="72" t="s">
        <v>14</v>
      </c>
      <c r="E86" s="72"/>
      <c r="F86" s="74"/>
      <c r="G86" s="74"/>
      <c r="H86" s="147">
        <f aca="true" t="shared" si="5" ref="H86:J87">H87</f>
        <v>4</v>
      </c>
      <c r="I86" s="148">
        <f t="shared" si="5"/>
        <v>4</v>
      </c>
      <c r="J86" s="148">
        <f t="shared" si="5"/>
        <v>4</v>
      </c>
    </row>
    <row r="87" spans="1:10" ht="12.75">
      <c r="A87" s="22"/>
      <c r="B87" s="48" t="s">
        <v>138</v>
      </c>
      <c r="C87" s="196" t="s">
        <v>25</v>
      </c>
      <c r="D87" s="19" t="s">
        <v>14</v>
      </c>
      <c r="E87" s="19" t="s">
        <v>16</v>
      </c>
      <c r="F87" s="21"/>
      <c r="G87" s="21"/>
      <c r="H87" s="92">
        <f t="shared" si="5"/>
        <v>4</v>
      </c>
      <c r="I87" s="46">
        <f t="shared" si="5"/>
        <v>4</v>
      </c>
      <c r="J87" s="46">
        <f t="shared" si="5"/>
        <v>4</v>
      </c>
    </row>
    <row r="88" spans="1:10" ht="60">
      <c r="A88" s="22"/>
      <c r="B88" s="48" t="s">
        <v>265</v>
      </c>
      <c r="C88" s="196" t="s">
        <v>25</v>
      </c>
      <c r="D88" s="19" t="s">
        <v>14</v>
      </c>
      <c r="E88" s="19" t="s">
        <v>16</v>
      </c>
      <c r="F88" s="21" t="s">
        <v>188</v>
      </c>
      <c r="G88" s="21" t="s">
        <v>139</v>
      </c>
      <c r="H88" s="92">
        <v>4</v>
      </c>
      <c r="I88" s="46">
        <v>4</v>
      </c>
      <c r="J88" s="46">
        <v>4</v>
      </c>
    </row>
    <row r="89" spans="1:10" ht="12.75">
      <c r="A89" s="76" t="s">
        <v>202</v>
      </c>
      <c r="B89" s="71" t="s">
        <v>266</v>
      </c>
      <c r="C89" s="203" t="s">
        <v>25</v>
      </c>
      <c r="D89" s="72" t="s">
        <v>10</v>
      </c>
      <c r="E89" s="72"/>
      <c r="F89" s="75"/>
      <c r="G89" s="74"/>
      <c r="H89" s="147">
        <f aca="true" t="shared" si="6" ref="H89:J90">H90</f>
        <v>10</v>
      </c>
      <c r="I89" s="148">
        <f t="shared" si="6"/>
        <v>5</v>
      </c>
      <c r="J89" s="148">
        <f t="shared" si="6"/>
        <v>5</v>
      </c>
    </row>
    <row r="90" spans="1:10" ht="12.75">
      <c r="A90" s="22"/>
      <c r="B90" s="48" t="s">
        <v>97</v>
      </c>
      <c r="C90" s="196" t="s">
        <v>25</v>
      </c>
      <c r="D90" s="19" t="s">
        <v>10</v>
      </c>
      <c r="E90" s="19" t="s">
        <v>12</v>
      </c>
      <c r="F90" s="21"/>
      <c r="G90" s="21"/>
      <c r="H90" s="92">
        <f t="shared" si="6"/>
        <v>10</v>
      </c>
      <c r="I90" s="169">
        <f t="shared" si="6"/>
        <v>5</v>
      </c>
      <c r="J90" s="169">
        <f t="shared" si="6"/>
        <v>5</v>
      </c>
    </row>
    <row r="91" spans="1:10" ht="24">
      <c r="A91" s="22"/>
      <c r="B91" s="48" t="s">
        <v>203</v>
      </c>
      <c r="C91" s="196" t="s">
        <v>25</v>
      </c>
      <c r="D91" s="19" t="s">
        <v>10</v>
      </c>
      <c r="E91" s="19" t="s">
        <v>12</v>
      </c>
      <c r="F91" s="21" t="s">
        <v>187</v>
      </c>
      <c r="G91" s="21" t="s">
        <v>29</v>
      </c>
      <c r="H91" s="92">
        <v>10</v>
      </c>
      <c r="I91" s="169">
        <v>5</v>
      </c>
      <c r="J91" s="169">
        <v>5</v>
      </c>
    </row>
    <row r="92" spans="1:10" ht="12.75">
      <c r="A92" s="22"/>
      <c r="B92" s="69" t="s">
        <v>43</v>
      </c>
      <c r="C92" s="200" t="s">
        <v>25</v>
      </c>
      <c r="D92" s="50"/>
      <c r="E92" s="50"/>
      <c r="F92" s="51"/>
      <c r="G92" s="51"/>
      <c r="H92" s="93">
        <f>H7+H44+H51+H58+H63+H78+H81+H86+H89</f>
        <v>11245.310000000001</v>
      </c>
      <c r="I92" s="93">
        <f>I7+I44+I51+I58+I63+I78+I81+I86+I89</f>
        <v>7340.099999999999</v>
      </c>
      <c r="J92" s="93">
        <f>J7+J44+J51+J58+J63+J78+J81+J86+J89</f>
        <v>7988.2</v>
      </c>
    </row>
  </sheetData>
  <sheetProtection/>
  <mergeCells count="3">
    <mergeCell ref="A2:G2"/>
    <mergeCell ref="A3:G3"/>
    <mergeCell ref="F1:L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89" r:id="rId1"/>
  <rowBreaks count="1" manualBreakCount="1">
    <brk id="6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G1" sqref="G1:I1"/>
    </sheetView>
  </sheetViews>
  <sheetFormatPr defaultColWidth="8.875" defaultRowHeight="12.75"/>
  <cols>
    <col min="1" max="1" width="7.75390625" style="204" customWidth="1"/>
    <col min="2" max="2" width="37.375" style="6" customWidth="1"/>
    <col min="3" max="4" width="2.875" style="1" customWidth="1"/>
    <col min="5" max="5" width="13.2539062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2:9" ht="113.25" customHeight="1">
      <c r="B1" s="23"/>
      <c r="C1" s="54"/>
      <c r="D1" s="54"/>
      <c r="E1" s="54"/>
      <c r="F1" s="54"/>
      <c r="G1" s="240" t="s">
        <v>334</v>
      </c>
      <c r="H1" s="241"/>
      <c r="I1" s="241"/>
    </row>
    <row r="2" spans="1:3" ht="17.25" customHeight="1">
      <c r="A2" s="237" t="s">
        <v>213</v>
      </c>
      <c r="B2" s="237"/>
      <c r="C2" s="237"/>
    </row>
    <row r="3" spans="1:6" ht="14.25" customHeight="1">
      <c r="A3" s="237" t="s">
        <v>234</v>
      </c>
      <c r="B3" s="237"/>
      <c r="C3" s="237"/>
      <c r="D3" s="241"/>
      <c r="E3" s="241"/>
      <c r="F3" s="241"/>
    </row>
    <row r="4" spans="3:9" ht="13.5" customHeight="1">
      <c r="C4" s="7"/>
      <c r="I4" s="1" t="s">
        <v>232</v>
      </c>
    </row>
    <row r="5" spans="1:9" ht="45.75" customHeight="1">
      <c r="A5" s="205" t="s">
        <v>23</v>
      </c>
      <c r="B5" s="9" t="s">
        <v>15</v>
      </c>
      <c r="C5" s="143" t="s">
        <v>2</v>
      </c>
      <c r="D5" s="143" t="s">
        <v>3</v>
      </c>
      <c r="E5" s="144" t="s">
        <v>4</v>
      </c>
      <c r="F5" s="144" t="s">
        <v>0</v>
      </c>
      <c r="G5" s="34" t="s">
        <v>205</v>
      </c>
      <c r="H5" s="34" t="s">
        <v>251</v>
      </c>
      <c r="I5" s="34" t="s">
        <v>298</v>
      </c>
    </row>
    <row r="6" spans="1:9" ht="18.75" customHeight="1">
      <c r="A6" s="70">
        <v>1</v>
      </c>
      <c r="B6" s="71" t="s">
        <v>5</v>
      </c>
      <c r="C6" s="72" t="s">
        <v>6</v>
      </c>
      <c r="D6" s="72"/>
      <c r="E6" s="73"/>
      <c r="F6" s="74"/>
      <c r="G6" s="90">
        <f>G7+G13+G15+G26+G32+G30+G34</f>
        <v>4730</v>
      </c>
      <c r="H6" s="90">
        <f>H7+H13+H15+H26+H32+H30+H34</f>
        <v>2898</v>
      </c>
      <c r="I6" s="90">
        <f>I7+I13+I15+I26+I32+I30+I34</f>
        <v>2898</v>
      </c>
    </row>
    <row r="7" spans="1:9" ht="35.25" customHeight="1">
      <c r="A7" s="3" t="s">
        <v>38</v>
      </c>
      <c r="B7" s="198" t="s">
        <v>269</v>
      </c>
      <c r="C7" s="199" t="s">
        <v>6</v>
      </c>
      <c r="D7" s="199" t="s">
        <v>12</v>
      </c>
      <c r="E7" s="68"/>
      <c r="F7" s="67"/>
      <c r="G7" s="91">
        <f>G10+G12+G11</f>
        <v>1315</v>
      </c>
      <c r="H7" s="170">
        <f>H10+H12</f>
        <v>973</v>
      </c>
      <c r="I7" s="170">
        <f>I10+I12</f>
        <v>973</v>
      </c>
    </row>
    <row r="8" spans="1:9" ht="38.25" customHeight="1">
      <c r="A8" s="2"/>
      <c r="B8" s="48" t="s">
        <v>19</v>
      </c>
      <c r="C8" s="19" t="s">
        <v>6</v>
      </c>
      <c r="D8" s="19" t="s">
        <v>12</v>
      </c>
      <c r="E8" s="20" t="s">
        <v>165</v>
      </c>
      <c r="F8" s="21"/>
      <c r="G8" s="92">
        <f>G9</f>
        <v>1315</v>
      </c>
      <c r="H8" s="46">
        <f>H9</f>
        <v>973</v>
      </c>
      <c r="I8" s="46">
        <f>I9</f>
        <v>973</v>
      </c>
    </row>
    <row r="9" spans="1:9" ht="16.5" customHeight="1">
      <c r="A9" s="2"/>
      <c r="B9" s="48" t="s">
        <v>20</v>
      </c>
      <c r="C9" s="19" t="s">
        <v>6</v>
      </c>
      <c r="D9" s="19" t="s">
        <v>12</v>
      </c>
      <c r="E9" s="20" t="s">
        <v>164</v>
      </c>
      <c r="F9" s="21"/>
      <c r="G9" s="92">
        <f>G10+G12+G11</f>
        <v>1315</v>
      </c>
      <c r="H9" s="46">
        <f>H10+H12</f>
        <v>973</v>
      </c>
      <c r="I9" s="46">
        <f>I10+I12</f>
        <v>973</v>
      </c>
    </row>
    <row r="10" spans="1:9" ht="27.75" customHeight="1">
      <c r="A10" s="2"/>
      <c r="B10" s="48" t="s">
        <v>254</v>
      </c>
      <c r="C10" s="19" t="s">
        <v>6</v>
      </c>
      <c r="D10" s="19" t="s">
        <v>12</v>
      </c>
      <c r="E10" s="20" t="s">
        <v>166</v>
      </c>
      <c r="F10" s="21" t="s">
        <v>26</v>
      </c>
      <c r="G10" s="92">
        <v>1010</v>
      </c>
      <c r="H10" s="169">
        <v>747</v>
      </c>
      <c r="I10" s="169">
        <v>747</v>
      </c>
    </row>
    <row r="11" spans="1:9" ht="35.25" customHeight="1">
      <c r="A11" s="2"/>
      <c r="B11" s="48" t="s">
        <v>254</v>
      </c>
      <c r="C11" s="19" t="s">
        <v>6</v>
      </c>
      <c r="D11" s="19" t="s">
        <v>12</v>
      </c>
      <c r="E11" s="20" t="s">
        <v>283</v>
      </c>
      <c r="F11" s="21" t="s">
        <v>26</v>
      </c>
      <c r="G11" s="92"/>
      <c r="H11" s="169"/>
      <c r="I11" s="169"/>
    </row>
    <row r="12" spans="1:9" ht="35.25" customHeight="1">
      <c r="A12" s="2"/>
      <c r="B12" s="48" t="s">
        <v>255</v>
      </c>
      <c r="C12" s="19" t="s">
        <v>6</v>
      </c>
      <c r="D12" s="19" t="s">
        <v>12</v>
      </c>
      <c r="E12" s="20" t="s">
        <v>166</v>
      </c>
      <c r="F12" s="21" t="s">
        <v>180</v>
      </c>
      <c r="G12" s="92">
        <v>305</v>
      </c>
      <c r="H12" s="169">
        <v>226</v>
      </c>
      <c r="I12" s="169">
        <v>226</v>
      </c>
    </row>
    <row r="13" spans="1:9" ht="57.75" customHeight="1">
      <c r="A13" s="2" t="s">
        <v>64</v>
      </c>
      <c r="B13" s="198" t="s">
        <v>284</v>
      </c>
      <c r="C13" s="201" t="s">
        <v>6</v>
      </c>
      <c r="D13" s="201" t="s">
        <v>16</v>
      </c>
      <c r="E13" s="20" t="s">
        <v>165</v>
      </c>
      <c r="F13" s="21"/>
      <c r="G13" s="92">
        <v>10</v>
      </c>
      <c r="H13" s="169">
        <v>10</v>
      </c>
      <c r="I13" s="169">
        <v>10</v>
      </c>
    </row>
    <row r="14" spans="1:9" ht="34.5" customHeight="1">
      <c r="A14" s="2"/>
      <c r="B14" s="48" t="s">
        <v>285</v>
      </c>
      <c r="C14" s="19" t="s">
        <v>6</v>
      </c>
      <c r="D14" s="19" t="s">
        <v>16</v>
      </c>
      <c r="E14" s="20" t="s">
        <v>286</v>
      </c>
      <c r="F14" s="21" t="s">
        <v>287</v>
      </c>
      <c r="G14" s="92">
        <v>10</v>
      </c>
      <c r="H14" s="169">
        <v>10</v>
      </c>
      <c r="I14" s="169">
        <v>10</v>
      </c>
    </row>
    <row r="15" spans="1:9" ht="21.75" customHeight="1">
      <c r="A15" s="3" t="s">
        <v>194</v>
      </c>
      <c r="B15" s="198" t="s">
        <v>270</v>
      </c>
      <c r="C15" s="199" t="s">
        <v>6</v>
      </c>
      <c r="D15" s="199" t="s">
        <v>7</v>
      </c>
      <c r="E15" s="68"/>
      <c r="F15" s="67"/>
      <c r="G15" s="91">
        <f>G16+G24</f>
        <v>2009</v>
      </c>
      <c r="H15" s="170">
        <f>H16+H24</f>
        <v>1775</v>
      </c>
      <c r="I15" s="170">
        <f>I16+I24</f>
        <v>1775</v>
      </c>
    </row>
    <row r="16" spans="1:9" ht="34.5" customHeight="1">
      <c r="A16" s="2"/>
      <c r="B16" s="48" t="s">
        <v>19</v>
      </c>
      <c r="C16" s="19" t="s">
        <v>6</v>
      </c>
      <c r="D16" s="19" t="s">
        <v>7</v>
      </c>
      <c r="E16" s="20" t="s">
        <v>165</v>
      </c>
      <c r="F16" s="21"/>
      <c r="G16" s="92">
        <f>G18+G19+G22+G21+G23+G20+G17</f>
        <v>2007</v>
      </c>
      <c r="H16" s="169">
        <f>H18+H19+H22+H21+H23+H20+H17</f>
        <v>1773</v>
      </c>
      <c r="I16" s="169">
        <f>I18+I19+I22+I21+I23+I20+I17</f>
        <v>1773</v>
      </c>
    </row>
    <row r="17" spans="1:9" ht="34.5" customHeight="1">
      <c r="A17" s="2"/>
      <c r="B17" s="48" t="s">
        <v>254</v>
      </c>
      <c r="C17" s="19" t="s">
        <v>6</v>
      </c>
      <c r="D17" s="19" t="s">
        <v>7</v>
      </c>
      <c r="E17" s="20" t="s">
        <v>168</v>
      </c>
      <c r="F17" s="21" t="s">
        <v>26</v>
      </c>
      <c r="G17" s="92">
        <v>1320</v>
      </c>
      <c r="H17" s="169">
        <v>1320</v>
      </c>
      <c r="I17" s="169">
        <v>1320</v>
      </c>
    </row>
    <row r="18" spans="1:9" ht="24.75" customHeight="1">
      <c r="A18" s="2"/>
      <c r="B18" s="48" t="s">
        <v>254</v>
      </c>
      <c r="C18" s="19" t="s">
        <v>6</v>
      </c>
      <c r="D18" s="19" t="s">
        <v>7</v>
      </c>
      <c r="E18" s="20" t="s">
        <v>288</v>
      </c>
      <c r="F18" s="21" t="s">
        <v>26</v>
      </c>
      <c r="G18" s="92"/>
      <c r="H18" s="169"/>
      <c r="I18" s="169"/>
    </row>
    <row r="19" spans="1:9" ht="24.75" customHeight="1">
      <c r="A19" s="2"/>
      <c r="B19" s="48" t="s">
        <v>256</v>
      </c>
      <c r="C19" s="19" t="s">
        <v>6</v>
      </c>
      <c r="D19" s="19" t="s">
        <v>7</v>
      </c>
      <c r="E19" s="20" t="s">
        <v>169</v>
      </c>
      <c r="F19" s="21" t="s">
        <v>27</v>
      </c>
      <c r="G19" s="92">
        <f>13+27</f>
        <v>40</v>
      </c>
      <c r="H19" s="169">
        <v>13</v>
      </c>
      <c r="I19" s="169">
        <v>13</v>
      </c>
    </row>
    <row r="20" spans="1:9" ht="20.25" customHeight="1">
      <c r="A20" s="2"/>
      <c r="B20" s="48" t="s">
        <v>256</v>
      </c>
      <c r="C20" s="19" t="s">
        <v>6</v>
      </c>
      <c r="D20" s="19" t="s">
        <v>7</v>
      </c>
      <c r="E20" s="20" t="s">
        <v>282</v>
      </c>
      <c r="F20" s="21" t="s">
        <v>27</v>
      </c>
      <c r="G20" s="92">
        <v>0</v>
      </c>
      <c r="H20" s="169">
        <v>4</v>
      </c>
      <c r="I20" s="169">
        <v>4</v>
      </c>
    </row>
    <row r="21" spans="1:9" ht="21.75" customHeight="1">
      <c r="A21" s="2"/>
      <c r="B21" s="48" t="s">
        <v>255</v>
      </c>
      <c r="C21" s="19" t="s">
        <v>6</v>
      </c>
      <c r="D21" s="19" t="s">
        <v>7</v>
      </c>
      <c r="E21" s="20" t="s">
        <v>169</v>
      </c>
      <c r="F21" s="21" t="s">
        <v>180</v>
      </c>
      <c r="G21" s="92">
        <v>399</v>
      </c>
      <c r="H21" s="169">
        <v>399</v>
      </c>
      <c r="I21" s="169">
        <v>399</v>
      </c>
    </row>
    <row r="22" spans="1:9" ht="15" customHeight="1">
      <c r="A22" s="2"/>
      <c r="B22" s="48" t="s">
        <v>203</v>
      </c>
      <c r="C22" s="19" t="s">
        <v>6</v>
      </c>
      <c r="D22" s="19" t="s">
        <v>7</v>
      </c>
      <c r="E22" s="20" t="s">
        <v>170</v>
      </c>
      <c r="F22" s="21" t="s">
        <v>29</v>
      </c>
      <c r="G22" s="92">
        <f>27+200</f>
        <v>227</v>
      </c>
      <c r="H22" s="169">
        <v>27</v>
      </c>
      <c r="I22" s="169">
        <v>27</v>
      </c>
    </row>
    <row r="23" spans="1:9" ht="17.25" customHeight="1">
      <c r="A23" s="2"/>
      <c r="B23" s="48" t="s">
        <v>190</v>
      </c>
      <c r="C23" s="19" t="s">
        <v>6</v>
      </c>
      <c r="D23" s="19" t="s">
        <v>7</v>
      </c>
      <c r="E23" s="20" t="s">
        <v>169</v>
      </c>
      <c r="F23" s="21" t="s">
        <v>191</v>
      </c>
      <c r="G23" s="92">
        <v>21</v>
      </c>
      <c r="H23" s="169">
        <v>10</v>
      </c>
      <c r="I23" s="169">
        <v>10</v>
      </c>
    </row>
    <row r="24" spans="1:9" ht="27.75" customHeight="1">
      <c r="A24" s="2"/>
      <c r="B24" s="48" t="s">
        <v>153</v>
      </c>
      <c r="C24" s="19" t="s">
        <v>6</v>
      </c>
      <c r="D24" s="19" t="s">
        <v>7</v>
      </c>
      <c r="E24" s="47" t="s">
        <v>183</v>
      </c>
      <c r="F24" s="21"/>
      <c r="G24" s="92">
        <v>2</v>
      </c>
      <c r="H24" s="46">
        <v>2</v>
      </c>
      <c r="I24" s="46">
        <v>2</v>
      </c>
    </row>
    <row r="25" spans="1:9" ht="48" customHeight="1">
      <c r="A25" s="2"/>
      <c r="B25" s="48" t="s">
        <v>32</v>
      </c>
      <c r="C25" s="19" t="s">
        <v>6</v>
      </c>
      <c r="D25" s="19" t="s">
        <v>7</v>
      </c>
      <c r="E25" s="47" t="s">
        <v>167</v>
      </c>
      <c r="F25" s="21" t="s">
        <v>29</v>
      </c>
      <c r="G25" s="92">
        <v>2</v>
      </c>
      <c r="H25" s="169">
        <v>2</v>
      </c>
      <c r="I25" s="169">
        <v>2</v>
      </c>
    </row>
    <row r="26" spans="1:9" ht="34.5" customHeight="1">
      <c r="A26" s="3" t="s">
        <v>195</v>
      </c>
      <c r="B26" s="198" t="s">
        <v>271</v>
      </c>
      <c r="C26" s="199" t="s">
        <v>6</v>
      </c>
      <c r="D26" s="199" t="s">
        <v>68</v>
      </c>
      <c r="E26" s="68"/>
      <c r="F26" s="67"/>
      <c r="G26" s="91">
        <f>G28</f>
        <v>149</v>
      </c>
      <c r="H26" s="82">
        <f>H27</f>
        <v>0</v>
      </c>
      <c r="I26" s="82">
        <f>I27</f>
        <v>0</v>
      </c>
    </row>
    <row r="27" spans="1:9" ht="25.5" customHeight="1">
      <c r="A27" s="2"/>
      <c r="B27" s="48" t="s">
        <v>135</v>
      </c>
      <c r="C27" s="19" t="s">
        <v>6</v>
      </c>
      <c r="D27" s="19" t="s">
        <v>68</v>
      </c>
      <c r="E27" s="20" t="s">
        <v>181</v>
      </c>
      <c r="F27" s="21"/>
      <c r="G27" s="92">
        <f>G28</f>
        <v>149</v>
      </c>
      <c r="H27" s="169">
        <f>H28</f>
        <v>0</v>
      </c>
      <c r="I27" s="169">
        <f>I28</f>
        <v>0</v>
      </c>
    </row>
    <row r="28" spans="1:9" ht="20.25" customHeight="1">
      <c r="A28" s="2"/>
      <c r="B28" s="48" t="s">
        <v>272</v>
      </c>
      <c r="C28" s="19" t="s">
        <v>6</v>
      </c>
      <c r="D28" s="19" t="s">
        <v>68</v>
      </c>
      <c r="E28" s="20" t="s">
        <v>181</v>
      </c>
      <c r="F28" s="21" t="s">
        <v>136</v>
      </c>
      <c r="G28" s="92">
        <v>149</v>
      </c>
      <c r="H28" s="169"/>
      <c r="I28" s="169"/>
    </row>
    <row r="29" spans="1:9" ht="28.5" customHeight="1">
      <c r="A29" s="2" t="s">
        <v>196</v>
      </c>
      <c r="B29" s="198" t="s">
        <v>289</v>
      </c>
      <c r="C29" s="201" t="s">
        <v>6</v>
      </c>
      <c r="D29" s="201" t="s">
        <v>189</v>
      </c>
      <c r="E29" s="20"/>
      <c r="F29" s="21"/>
      <c r="G29" s="92">
        <f>G30</f>
        <v>309</v>
      </c>
      <c r="H29" s="169"/>
      <c r="I29" s="169"/>
    </row>
    <row r="30" spans="1:9" ht="20.25" customHeight="1">
      <c r="A30" s="2"/>
      <c r="B30" s="202" t="s">
        <v>290</v>
      </c>
      <c r="C30" s="226" t="s">
        <v>6</v>
      </c>
      <c r="D30" s="226" t="s">
        <v>189</v>
      </c>
      <c r="E30" s="20" t="s">
        <v>171</v>
      </c>
      <c r="F30" s="21"/>
      <c r="G30" s="92">
        <f>G31</f>
        <v>309</v>
      </c>
      <c r="H30" s="169"/>
      <c r="I30" s="169"/>
    </row>
    <row r="31" spans="1:9" ht="24.75" customHeight="1">
      <c r="A31" s="2"/>
      <c r="B31" s="202" t="s">
        <v>203</v>
      </c>
      <c r="C31" s="19" t="s">
        <v>6</v>
      </c>
      <c r="D31" s="19" t="s">
        <v>189</v>
      </c>
      <c r="E31" s="20" t="s">
        <v>171</v>
      </c>
      <c r="F31" s="21" t="s">
        <v>29</v>
      </c>
      <c r="G31" s="92">
        <v>309</v>
      </c>
      <c r="H31" s="169"/>
      <c r="I31" s="169"/>
    </row>
    <row r="32" spans="1:9" ht="24.75" customHeight="1">
      <c r="A32" s="49" t="s">
        <v>197</v>
      </c>
      <c r="B32" s="198" t="s">
        <v>140</v>
      </c>
      <c r="C32" s="199" t="s">
        <v>6</v>
      </c>
      <c r="D32" s="199" t="s">
        <v>10</v>
      </c>
      <c r="E32" s="68"/>
      <c r="F32" s="67"/>
      <c r="G32" s="91">
        <f>G33</f>
        <v>50</v>
      </c>
      <c r="H32" s="170">
        <f>H33</f>
        <v>20</v>
      </c>
      <c r="I32" s="170">
        <f>I33</f>
        <v>20</v>
      </c>
    </row>
    <row r="33" spans="1:10" ht="21.75" customHeight="1">
      <c r="A33" s="49"/>
      <c r="B33" s="48" t="s">
        <v>259</v>
      </c>
      <c r="C33" s="19" t="s">
        <v>6</v>
      </c>
      <c r="D33" s="19" t="s">
        <v>10</v>
      </c>
      <c r="E33" s="20" t="s">
        <v>182</v>
      </c>
      <c r="F33" s="21" t="s">
        <v>179</v>
      </c>
      <c r="G33" s="92">
        <v>50</v>
      </c>
      <c r="H33" s="46">
        <v>20</v>
      </c>
      <c r="I33" s="46">
        <v>20</v>
      </c>
      <c r="J33" s="141"/>
    </row>
    <row r="34" spans="1:10" ht="22.5" customHeight="1">
      <c r="A34" s="49" t="s">
        <v>198</v>
      </c>
      <c r="B34" s="198" t="s">
        <v>153</v>
      </c>
      <c r="C34" s="199" t="s">
        <v>6</v>
      </c>
      <c r="D34" s="199" t="s">
        <v>154</v>
      </c>
      <c r="E34" s="68"/>
      <c r="F34" s="67"/>
      <c r="G34" s="91">
        <f>G35+G37+G38+G36</f>
        <v>888</v>
      </c>
      <c r="H34" s="170">
        <f>H35+H37+H38</f>
        <v>120</v>
      </c>
      <c r="I34" s="170">
        <f>I35+I37+I38</f>
        <v>120</v>
      </c>
      <c r="J34" s="142"/>
    </row>
    <row r="35" spans="1:10" ht="29.25" customHeight="1">
      <c r="A35" s="49"/>
      <c r="B35" s="48" t="s">
        <v>257</v>
      </c>
      <c r="C35" s="19" t="s">
        <v>6</v>
      </c>
      <c r="D35" s="19" t="s">
        <v>154</v>
      </c>
      <c r="E35" s="20" t="s">
        <v>171</v>
      </c>
      <c r="F35" s="21" t="s">
        <v>28</v>
      </c>
      <c r="G35" s="92">
        <v>0</v>
      </c>
      <c r="H35" s="46">
        <v>30</v>
      </c>
      <c r="I35" s="46">
        <v>30</v>
      </c>
      <c r="J35" s="141"/>
    </row>
    <row r="36" spans="1:10" ht="29.25" customHeight="1">
      <c r="A36" s="49"/>
      <c r="B36" s="48" t="s">
        <v>303</v>
      </c>
      <c r="C36" s="19" t="s">
        <v>6</v>
      </c>
      <c r="D36" s="19" t="s">
        <v>154</v>
      </c>
      <c r="E36" s="20" t="s">
        <v>304</v>
      </c>
      <c r="F36" s="21" t="s">
        <v>29</v>
      </c>
      <c r="G36" s="92">
        <v>316.8</v>
      </c>
      <c r="H36" s="46"/>
      <c r="I36" s="46"/>
      <c r="J36" s="141"/>
    </row>
    <row r="37" spans="1:9" ht="24.75" customHeight="1">
      <c r="A37" s="49"/>
      <c r="B37" s="48" t="s">
        <v>203</v>
      </c>
      <c r="C37" s="19" t="s">
        <v>6</v>
      </c>
      <c r="D37" s="19" t="s">
        <v>154</v>
      </c>
      <c r="E37" s="20" t="s">
        <v>171</v>
      </c>
      <c r="F37" s="21" t="s">
        <v>29</v>
      </c>
      <c r="G37" s="92">
        <v>531.2</v>
      </c>
      <c r="H37" s="169">
        <v>70</v>
      </c>
      <c r="I37" s="169">
        <v>70</v>
      </c>
    </row>
    <row r="38" spans="1:9" ht="27" customHeight="1">
      <c r="A38" s="49"/>
      <c r="B38" s="48" t="s">
        <v>190</v>
      </c>
      <c r="C38" s="19" t="s">
        <v>6</v>
      </c>
      <c r="D38" s="19" t="s">
        <v>154</v>
      </c>
      <c r="E38" s="20" t="s">
        <v>171</v>
      </c>
      <c r="F38" s="21"/>
      <c r="G38" s="92">
        <f>G40+G41+G42+G39</f>
        <v>40</v>
      </c>
      <c r="H38" s="169">
        <f>H40+H41+H42+H39</f>
        <v>20</v>
      </c>
      <c r="I38" s="169">
        <f>I40+I41+I42+I39</f>
        <v>20</v>
      </c>
    </row>
    <row r="39" spans="1:9" ht="40.5" customHeight="1">
      <c r="A39" s="49"/>
      <c r="B39" s="48" t="s">
        <v>291</v>
      </c>
      <c r="C39" s="19" t="s">
        <v>6</v>
      </c>
      <c r="D39" s="19" t="s">
        <v>154</v>
      </c>
      <c r="E39" s="20" t="s">
        <v>171</v>
      </c>
      <c r="F39" s="21" t="s">
        <v>292</v>
      </c>
      <c r="G39" s="92"/>
      <c r="H39" s="169"/>
      <c r="I39" s="169"/>
    </row>
    <row r="40" spans="1:9" ht="37.5" customHeight="1">
      <c r="A40" s="49"/>
      <c r="B40" s="48" t="s">
        <v>95</v>
      </c>
      <c r="C40" s="19" t="s">
        <v>6</v>
      </c>
      <c r="D40" s="19" t="s">
        <v>154</v>
      </c>
      <c r="E40" s="20" t="s">
        <v>171</v>
      </c>
      <c r="F40" s="21" t="s">
        <v>30</v>
      </c>
      <c r="G40" s="92">
        <v>20</v>
      </c>
      <c r="H40" s="169">
        <v>10</v>
      </c>
      <c r="I40" s="169">
        <v>10</v>
      </c>
    </row>
    <row r="41" spans="1:9" ht="22.5" customHeight="1">
      <c r="A41" s="49"/>
      <c r="B41" s="48" t="s">
        <v>258</v>
      </c>
      <c r="C41" s="19" t="s">
        <v>6</v>
      </c>
      <c r="D41" s="19" t="s">
        <v>154</v>
      </c>
      <c r="E41" s="20" t="s">
        <v>171</v>
      </c>
      <c r="F41" s="21" t="s">
        <v>31</v>
      </c>
      <c r="G41" s="92">
        <v>20</v>
      </c>
      <c r="H41" s="169">
        <v>10</v>
      </c>
      <c r="I41" s="169">
        <v>10</v>
      </c>
    </row>
    <row r="42" spans="1:9" ht="30" customHeight="1">
      <c r="A42" s="49"/>
      <c r="B42" s="48" t="s">
        <v>190</v>
      </c>
      <c r="C42" s="19" t="s">
        <v>6</v>
      </c>
      <c r="D42" s="19" t="s">
        <v>154</v>
      </c>
      <c r="E42" s="20" t="s">
        <v>171</v>
      </c>
      <c r="F42" s="21" t="s">
        <v>191</v>
      </c>
      <c r="G42" s="92"/>
      <c r="H42" s="169"/>
      <c r="I42" s="169"/>
    </row>
    <row r="43" spans="1:9" ht="40.5" customHeight="1">
      <c r="A43" s="70">
        <v>2</v>
      </c>
      <c r="B43" s="71" t="s">
        <v>33</v>
      </c>
      <c r="C43" s="72" t="s">
        <v>12</v>
      </c>
      <c r="D43" s="72"/>
      <c r="E43" s="73"/>
      <c r="F43" s="74"/>
      <c r="G43" s="145">
        <f aca="true" t="shared" si="0" ref="G43:I44">G44</f>
        <v>302.8</v>
      </c>
      <c r="H43" s="146">
        <f t="shared" si="0"/>
        <v>303</v>
      </c>
      <c r="I43" s="146">
        <f t="shared" si="0"/>
        <v>303</v>
      </c>
    </row>
    <row r="44" spans="1:9" ht="41.25" customHeight="1">
      <c r="A44" s="49" t="s">
        <v>39</v>
      </c>
      <c r="B44" s="48" t="s">
        <v>34</v>
      </c>
      <c r="C44" s="19" t="s">
        <v>12</v>
      </c>
      <c r="D44" s="19" t="s">
        <v>16</v>
      </c>
      <c r="E44" s="47"/>
      <c r="F44" s="21"/>
      <c r="G44" s="92">
        <f t="shared" si="0"/>
        <v>302.8</v>
      </c>
      <c r="H44" s="46">
        <f t="shared" si="0"/>
        <v>303</v>
      </c>
      <c r="I44" s="46">
        <f t="shared" si="0"/>
        <v>303</v>
      </c>
    </row>
    <row r="45" spans="1:9" ht="24" customHeight="1">
      <c r="A45" s="22"/>
      <c r="B45" s="48" t="s">
        <v>35</v>
      </c>
      <c r="C45" s="19" t="s">
        <v>12</v>
      </c>
      <c r="D45" s="19" t="s">
        <v>16</v>
      </c>
      <c r="E45" s="47" t="s">
        <v>173</v>
      </c>
      <c r="F45" s="21"/>
      <c r="G45" s="92">
        <f>SUM(G46:G49)</f>
        <v>302.8</v>
      </c>
      <c r="H45" s="46">
        <f>SUM(H46:H49)</f>
        <v>303</v>
      </c>
      <c r="I45" s="46">
        <f>SUM(I46:I49)</f>
        <v>303</v>
      </c>
    </row>
    <row r="46" spans="1:9" ht="32.25" customHeight="1">
      <c r="A46" s="22"/>
      <c r="B46" s="48" t="s">
        <v>254</v>
      </c>
      <c r="C46" s="19" t="s">
        <v>12</v>
      </c>
      <c r="D46" s="19" t="s">
        <v>16</v>
      </c>
      <c r="E46" s="47" t="s">
        <v>172</v>
      </c>
      <c r="F46" s="21" t="s">
        <v>26</v>
      </c>
      <c r="G46" s="92">
        <v>223</v>
      </c>
      <c r="H46" s="169">
        <v>223</v>
      </c>
      <c r="I46" s="169">
        <v>223</v>
      </c>
    </row>
    <row r="47" spans="1:9" ht="23.25" customHeight="1">
      <c r="A47" s="22"/>
      <c r="B47" s="48" t="s">
        <v>256</v>
      </c>
      <c r="C47" s="19" t="s">
        <v>12</v>
      </c>
      <c r="D47" s="19" t="s">
        <v>16</v>
      </c>
      <c r="E47" s="47" t="s">
        <v>172</v>
      </c>
      <c r="F47" s="21" t="s">
        <v>27</v>
      </c>
      <c r="G47" s="92">
        <v>5</v>
      </c>
      <c r="H47" s="169">
        <v>5</v>
      </c>
      <c r="I47" s="169">
        <v>5</v>
      </c>
    </row>
    <row r="48" spans="1:9" ht="24.75" customHeight="1">
      <c r="A48" s="22"/>
      <c r="B48" s="48" t="s">
        <v>255</v>
      </c>
      <c r="C48" s="19" t="s">
        <v>12</v>
      </c>
      <c r="D48" s="19" t="s">
        <v>16</v>
      </c>
      <c r="E48" s="47" t="s">
        <v>172</v>
      </c>
      <c r="F48" s="21" t="s">
        <v>180</v>
      </c>
      <c r="G48" s="92">
        <v>67.8</v>
      </c>
      <c r="H48" s="169">
        <v>68</v>
      </c>
      <c r="I48" s="169">
        <v>68</v>
      </c>
    </row>
    <row r="49" spans="1:9" ht="24.75" customHeight="1">
      <c r="A49" s="22"/>
      <c r="B49" s="48" t="s">
        <v>203</v>
      </c>
      <c r="C49" s="19" t="s">
        <v>12</v>
      </c>
      <c r="D49" s="19" t="s">
        <v>16</v>
      </c>
      <c r="E49" s="47" t="s">
        <v>172</v>
      </c>
      <c r="F49" s="21" t="s">
        <v>29</v>
      </c>
      <c r="G49" s="92">
        <v>7</v>
      </c>
      <c r="H49" s="169">
        <v>7</v>
      </c>
      <c r="I49" s="169">
        <v>7</v>
      </c>
    </row>
    <row r="50" spans="1:9" ht="30.75" customHeight="1">
      <c r="A50" s="70">
        <v>3</v>
      </c>
      <c r="B50" s="71" t="s">
        <v>18</v>
      </c>
      <c r="C50" s="72" t="s">
        <v>16</v>
      </c>
      <c r="D50" s="72"/>
      <c r="E50" s="81"/>
      <c r="F50" s="74"/>
      <c r="G50" s="145">
        <f>G51+G54</f>
        <v>40</v>
      </c>
      <c r="H50" s="146">
        <f>H51+H54</f>
        <v>40</v>
      </c>
      <c r="I50" s="146">
        <f>I51+I54</f>
        <v>40</v>
      </c>
    </row>
    <row r="51" spans="1:10" s="24" customFormat="1" ht="33" customHeight="1">
      <c r="A51" s="49" t="s">
        <v>40</v>
      </c>
      <c r="B51" s="48" t="s">
        <v>260</v>
      </c>
      <c r="C51" s="19" t="s">
        <v>16</v>
      </c>
      <c r="D51" s="19" t="s">
        <v>13</v>
      </c>
      <c r="E51" s="20"/>
      <c r="F51" s="21"/>
      <c r="G51" s="92">
        <f aca="true" t="shared" si="1" ref="G51:I52">G52</f>
        <v>10</v>
      </c>
      <c r="H51" s="46">
        <f t="shared" si="1"/>
        <v>10</v>
      </c>
      <c r="I51" s="46">
        <f t="shared" si="1"/>
        <v>10</v>
      </c>
      <c r="J51" s="1"/>
    </row>
    <row r="52" spans="1:10" s="24" customFormat="1" ht="48.75" customHeight="1">
      <c r="A52" s="22"/>
      <c r="B52" s="48" t="s">
        <v>21</v>
      </c>
      <c r="C52" s="19" t="s">
        <v>16</v>
      </c>
      <c r="D52" s="19" t="s">
        <v>13</v>
      </c>
      <c r="E52" s="20" t="s">
        <v>174</v>
      </c>
      <c r="F52" s="21"/>
      <c r="G52" s="92">
        <f t="shared" si="1"/>
        <v>10</v>
      </c>
      <c r="H52" s="46">
        <f t="shared" si="1"/>
        <v>10</v>
      </c>
      <c r="I52" s="46">
        <f t="shared" si="1"/>
        <v>10</v>
      </c>
      <c r="J52" s="1"/>
    </row>
    <row r="53" spans="1:9" ht="24" customHeight="1">
      <c r="A53" s="22"/>
      <c r="B53" s="48" t="s">
        <v>203</v>
      </c>
      <c r="C53" s="19" t="s">
        <v>16</v>
      </c>
      <c r="D53" s="19" t="s">
        <v>13</v>
      </c>
      <c r="E53" s="20" t="s">
        <v>174</v>
      </c>
      <c r="F53" s="21" t="s">
        <v>29</v>
      </c>
      <c r="G53" s="92">
        <v>10</v>
      </c>
      <c r="H53" s="169">
        <v>10</v>
      </c>
      <c r="I53" s="169">
        <v>10</v>
      </c>
    </row>
    <row r="54" spans="1:9" ht="34.5" customHeight="1">
      <c r="A54" s="49" t="s">
        <v>41</v>
      </c>
      <c r="B54" s="48" t="s">
        <v>36</v>
      </c>
      <c r="C54" s="19" t="s">
        <v>37</v>
      </c>
      <c r="D54" s="19" t="s">
        <v>75</v>
      </c>
      <c r="E54" s="47"/>
      <c r="F54" s="21"/>
      <c r="G54" s="92">
        <f aca="true" t="shared" si="2" ref="G54:I55">G55</f>
        <v>30</v>
      </c>
      <c r="H54" s="169">
        <f t="shared" si="2"/>
        <v>30</v>
      </c>
      <c r="I54" s="169">
        <f t="shared" si="2"/>
        <v>30</v>
      </c>
    </row>
    <row r="55" spans="1:9" ht="42" customHeight="1">
      <c r="A55" s="22"/>
      <c r="B55" s="48" t="s">
        <v>81</v>
      </c>
      <c r="C55" s="19" t="s">
        <v>37</v>
      </c>
      <c r="D55" s="19" t="s">
        <v>75</v>
      </c>
      <c r="E55" s="47" t="s">
        <v>176</v>
      </c>
      <c r="F55" s="21"/>
      <c r="G55" s="92">
        <f t="shared" si="2"/>
        <v>30</v>
      </c>
      <c r="H55" s="92">
        <f t="shared" si="2"/>
        <v>30</v>
      </c>
      <c r="I55" s="92">
        <f t="shared" si="2"/>
        <v>30</v>
      </c>
    </row>
    <row r="56" spans="1:9" ht="37.5" customHeight="1">
      <c r="A56" s="22"/>
      <c r="B56" s="48" t="s">
        <v>203</v>
      </c>
      <c r="C56" s="19" t="s">
        <v>37</v>
      </c>
      <c r="D56" s="19" t="s">
        <v>75</v>
      </c>
      <c r="E56" s="47" t="s">
        <v>175</v>
      </c>
      <c r="F56" s="21" t="s">
        <v>29</v>
      </c>
      <c r="G56" s="92">
        <v>30</v>
      </c>
      <c r="H56" s="169">
        <v>30</v>
      </c>
      <c r="I56" s="169">
        <v>30</v>
      </c>
    </row>
    <row r="57" spans="1:9" ht="36" customHeight="1">
      <c r="A57" s="70">
        <v>4</v>
      </c>
      <c r="B57" s="71" t="s">
        <v>8</v>
      </c>
      <c r="C57" s="72" t="s">
        <v>7</v>
      </c>
      <c r="D57" s="72"/>
      <c r="E57" s="73"/>
      <c r="F57" s="74"/>
      <c r="G57" s="147">
        <f aca="true" t="shared" si="3" ref="G57:I58">G58</f>
        <v>959.5</v>
      </c>
      <c r="H57" s="147">
        <f t="shared" si="3"/>
        <v>1689.2</v>
      </c>
      <c r="I57" s="147">
        <f t="shared" si="3"/>
        <v>2302.3</v>
      </c>
    </row>
    <row r="58" spans="1:10" ht="19.5" customHeight="1">
      <c r="A58" s="49" t="s">
        <v>42</v>
      </c>
      <c r="B58" s="48" t="s">
        <v>96</v>
      </c>
      <c r="C58" s="19" t="s">
        <v>7</v>
      </c>
      <c r="D58" s="19" t="s">
        <v>13</v>
      </c>
      <c r="E58" s="47"/>
      <c r="F58" s="21"/>
      <c r="G58" s="92">
        <f t="shared" si="3"/>
        <v>959.5</v>
      </c>
      <c r="H58" s="169">
        <f t="shared" si="3"/>
        <v>1689.2</v>
      </c>
      <c r="I58" s="169">
        <f t="shared" si="3"/>
        <v>2302.3</v>
      </c>
      <c r="J58" s="24"/>
    </row>
    <row r="59" spans="1:10" ht="27" customHeight="1">
      <c r="A59" s="49"/>
      <c r="B59" s="48" t="s">
        <v>206</v>
      </c>
      <c r="C59" s="19" t="s">
        <v>7</v>
      </c>
      <c r="D59" s="19" t="s">
        <v>13</v>
      </c>
      <c r="E59" s="47" t="s">
        <v>299</v>
      </c>
      <c r="F59" s="21"/>
      <c r="G59" s="92">
        <f>G60+G61</f>
        <v>959.5</v>
      </c>
      <c r="H59" s="169">
        <f>H60</f>
        <v>1689.2</v>
      </c>
      <c r="I59" s="169">
        <f>I60</f>
        <v>2302.3</v>
      </c>
      <c r="J59" s="24"/>
    </row>
    <row r="60" spans="1:9" ht="21.75" customHeight="1">
      <c r="A60" s="49"/>
      <c r="B60" s="48" t="s">
        <v>203</v>
      </c>
      <c r="C60" s="19" t="s">
        <v>7</v>
      </c>
      <c r="D60" s="19" t="s">
        <v>13</v>
      </c>
      <c r="E60" s="47" t="s">
        <v>299</v>
      </c>
      <c r="F60" s="21" t="s">
        <v>29</v>
      </c>
      <c r="G60" s="92">
        <v>909.5</v>
      </c>
      <c r="H60" s="169">
        <v>1689.2</v>
      </c>
      <c r="I60" s="169">
        <v>2302.3</v>
      </c>
    </row>
    <row r="61" spans="1:9" ht="17.25" customHeight="1">
      <c r="A61" s="49"/>
      <c r="B61" s="48" t="s">
        <v>190</v>
      </c>
      <c r="C61" s="19" t="s">
        <v>7</v>
      </c>
      <c r="D61" s="19" t="s">
        <v>13</v>
      </c>
      <c r="E61" s="47" t="s">
        <v>299</v>
      </c>
      <c r="F61" s="21" t="s">
        <v>191</v>
      </c>
      <c r="G61" s="92">
        <v>50</v>
      </c>
      <c r="H61" s="169"/>
      <c r="I61" s="169"/>
    </row>
    <row r="62" spans="1:9" ht="22.5" customHeight="1">
      <c r="A62" s="76" t="s">
        <v>92</v>
      </c>
      <c r="B62" s="77" t="s">
        <v>1</v>
      </c>
      <c r="C62" s="72" t="s">
        <v>11</v>
      </c>
      <c r="D62" s="72"/>
      <c r="E62" s="75"/>
      <c r="F62" s="74"/>
      <c r="G62" s="147">
        <f>G63</f>
        <v>2961.51</v>
      </c>
      <c r="H62" s="147">
        <f>H63</f>
        <v>795.9</v>
      </c>
      <c r="I62" s="147">
        <f>I63</f>
        <v>830.9</v>
      </c>
    </row>
    <row r="63" spans="1:9" ht="27" customHeight="1">
      <c r="A63" s="49" t="s">
        <v>253</v>
      </c>
      <c r="B63" s="48" t="s">
        <v>22</v>
      </c>
      <c r="C63" s="19" t="s">
        <v>11</v>
      </c>
      <c r="D63" s="19" t="s">
        <v>16</v>
      </c>
      <c r="E63" s="45"/>
      <c r="F63" s="21"/>
      <c r="G63" s="92">
        <f>SUM(G64:G76)</f>
        <v>2961.51</v>
      </c>
      <c r="H63" s="92">
        <f>SUM(H64:H76)</f>
        <v>795.9</v>
      </c>
      <c r="I63" s="92">
        <f>SUM(I64:I76)</f>
        <v>830.9</v>
      </c>
    </row>
    <row r="64" spans="1:9" ht="32.25" customHeight="1">
      <c r="A64" s="22"/>
      <c r="B64" s="48" t="s">
        <v>267</v>
      </c>
      <c r="C64" s="19" t="s">
        <v>11</v>
      </c>
      <c r="D64" s="19" t="s">
        <v>16</v>
      </c>
      <c r="E64" s="45" t="s">
        <v>184</v>
      </c>
      <c r="F64" s="21" t="s">
        <v>29</v>
      </c>
      <c r="G64" s="92">
        <v>400</v>
      </c>
      <c r="H64" s="46">
        <v>500</v>
      </c>
      <c r="I64" s="46">
        <v>500</v>
      </c>
    </row>
    <row r="65" spans="1:9" ht="20.25" customHeight="1">
      <c r="A65" s="22"/>
      <c r="B65" s="48" t="s">
        <v>291</v>
      </c>
      <c r="C65" s="19" t="s">
        <v>11</v>
      </c>
      <c r="D65" s="19" t="s">
        <v>16</v>
      </c>
      <c r="E65" s="45" t="s">
        <v>184</v>
      </c>
      <c r="F65" s="21" t="s">
        <v>292</v>
      </c>
      <c r="G65" s="92"/>
      <c r="H65" s="46"/>
      <c r="I65" s="46"/>
    </row>
    <row r="66" spans="1:9" ht="44.25" customHeight="1">
      <c r="A66" s="49"/>
      <c r="B66" s="48" t="s">
        <v>268</v>
      </c>
      <c r="C66" s="19" t="s">
        <v>11</v>
      </c>
      <c r="D66" s="19" t="s">
        <v>16</v>
      </c>
      <c r="E66" s="45" t="s">
        <v>185</v>
      </c>
      <c r="F66" s="21" t="s">
        <v>29</v>
      </c>
      <c r="G66" s="92">
        <v>570.49</v>
      </c>
      <c r="H66" s="46">
        <v>295.9</v>
      </c>
      <c r="I66" s="46">
        <v>330.9</v>
      </c>
    </row>
    <row r="67" spans="1:9" ht="24" customHeight="1">
      <c r="A67" s="49"/>
      <c r="B67" s="48" t="s">
        <v>291</v>
      </c>
      <c r="C67" s="19" t="s">
        <v>11</v>
      </c>
      <c r="D67" s="19" t="s">
        <v>16</v>
      </c>
      <c r="E67" s="45" t="s">
        <v>185</v>
      </c>
      <c r="F67" s="21" t="s">
        <v>292</v>
      </c>
      <c r="G67" s="92"/>
      <c r="H67" s="46"/>
      <c r="I67" s="46"/>
    </row>
    <row r="68" spans="1:9" ht="38.25" customHeight="1">
      <c r="A68" s="49"/>
      <c r="B68" s="48" t="s">
        <v>318</v>
      </c>
      <c r="C68" s="19" t="s">
        <v>11</v>
      </c>
      <c r="D68" s="19" t="s">
        <v>16</v>
      </c>
      <c r="E68" s="45" t="s">
        <v>315</v>
      </c>
      <c r="F68" s="21" t="s">
        <v>29</v>
      </c>
      <c r="G68" s="92">
        <v>477.37</v>
      </c>
      <c r="H68" s="46"/>
      <c r="I68" s="46"/>
    </row>
    <row r="69" spans="1:9" ht="42.75" customHeight="1">
      <c r="A69" s="49"/>
      <c r="B69" s="48" t="s">
        <v>319</v>
      </c>
      <c r="C69" s="19" t="s">
        <v>11</v>
      </c>
      <c r="D69" s="19" t="s">
        <v>16</v>
      </c>
      <c r="E69" s="45" t="s">
        <v>316</v>
      </c>
      <c r="F69" s="21" t="s">
        <v>29</v>
      </c>
      <c r="G69" s="92">
        <v>160</v>
      </c>
      <c r="H69" s="46"/>
      <c r="I69" s="46"/>
    </row>
    <row r="70" spans="1:9" ht="42.75" customHeight="1">
      <c r="A70" s="49"/>
      <c r="B70" s="48" t="s">
        <v>320</v>
      </c>
      <c r="C70" s="19" t="s">
        <v>11</v>
      </c>
      <c r="D70" s="19" t="s">
        <v>16</v>
      </c>
      <c r="E70" s="45" t="s">
        <v>317</v>
      </c>
      <c r="F70" s="21" t="s">
        <v>29</v>
      </c>
      <c r="G70" s="92">
        <v>155.5</v>
      </c>
      <c r="H70" s="46"/>
      <c r="I70" s="46"/>
    </row>
    <row r="71" spans="1:9" ht="49.5" customHeight="1">
      <c r="A71" s="49"/>
      <c r="B71" s="224" t="s">
        <v>328</v>
      </c>
      <c r="C71" s="19" t="s">
        <v>11</v>
      </c>
      <c r="D71" s="19" t="s">
        <v>16</v>
      </c>
      <c r="E71" s="225" t="s">
        <v>329</v>
      </c>
      <c r="F71" s="222" t="s">
        <v>29</v>
      </c>
      <c r="G71" s="92">
        <v>554.42</v>
      </c>
      <c r="H71" s="46"/>
      <c r="I71" s="46"/>
    </row>
    <row r="72" spans="1:9" ht="42.75" customHeight="1">
      <c r="A72" s="49"/>
      <c r="B72" s="224" t="s">
        <v>327</v>
      </c>
      <c r="C72" s="19" t="s">
        <v>11</v>
      </c>
      <c r="D72" s="19" t="s">
        <v>16</v>
      </c>
      <c r="E72" s="225" t="s">
        <v>330</v>
      </c>
      <c r="F72" s="222" t="s">
        <v>29</v>
      </c>
      <c r="G72" s="92">
        <v>257.11</v>
      </c>
      <c r="H72" s="46"/>
      <c r="I72" s="46"/>
    </row>
    <row r="73" spans="1:9" ht="42.75" customHeight="1">
      <c r="A73" s="49"/>
      <c r="B73" s="224" t="s">
        <v>327</v>
      </c>
      <c r="C73" s="19" t="s">
        <v>11</v>
      </c>
      <c r="D73" s="19" t="s">
        <v>16</v>
      </c>
      <c r="E73" s="225" t="s">
        <v>331</v>
      </c>
      <c r="F73" s="222" t="s">
        <v>29</v>
      </c>
      <c r="G73" s="92">
        <v>112.5</v>
      </c>
      <c r="H73" s="46"/>
      <c r="I73" s="46"/>
    </row>
    <row r="74" spans="1:9" ht="38.25" customHeight="1">
      <c r="A74" s="49"/>
      <c r="B74" s="48" t="s">
        <v>322</v>
      </c>
      <c r="C74" s="19" t="s">
        <v>11</v>
      </c>
      <c r="D74" s="19" t="s">
        <v>16</v>
      </c>
      <c r="E74" s="45" t="s">
        <v>301</v>
      </c>
      <c r="F74" s="21" t="s">
        <v>29</v>
      </c>
      <c r="G74" s="92">
        <v>258.6</v>
      </c>
      <c r="H74" s="46"/>
      <c r="I74" s="46"/>
    </row>
    <row r="75" spans="1:9" ht="42.75" customHeight="1">
      <c r="A75" s="49"/>
      <c r="B75" s="48" t="s">
        <v>321</v>
      </c>
      <c r="C75" s="19" t="s">
        <v>11</v>
      </c>
      <c r="D75" s="19" t="s">
        <v>16</v>
      </c>
      <c r="E75" s="45" t="s">
        <v>311</v>
      </c>
      <c r="F75" s="21" t="s">
        <v>29</v>
      </c>
      <c r="G75" s="92">
        <v>15.52</v>
      </c>
      <c r="H75" s="46"/>
      <c r="I75" s="46"/>
    </row>
    <row r="76" spans="1:9" ht="36">
      <c r="A76" s="49"/>
      <c r="B76" s="48" t="s">
        <v>268</v>
      </c>
      <c r="C76" s="19" t="s">
        <v>11</v>
      </c>
      <c r="D76" s="19" t="s">
        <v>16</v>
      </c>
      <c r="E76" s="45" t="s">
        <v>302</v>
      </c>
      <c r="F76" s="21" t="s">
        <v>29</v>
      </c>
      <c r="G76" s="92"/>
      <c r="H76" s="46"/>
      <c r="I76" s="46"/>
    </row>
    <row r="77" spans="1:9" ht="12.75">
      <c r="A77" s="76" t="s">
        <v>107</v>
      </c>
      <c r="B77" s="71" t="s">
        <v>235</v>
      </c>
      <c r="C77" s="72" t="s">
        <v>189</v>
      </c>
      <c r="D77" s="72"/>
      <c r="E77" s="75"/>
      <c r="F77" s="74"/>
      <c r="G77" s="147">
        <f aca="true" t="shared" si="4" ref="G77:I78">G78</f>
        <v>5</v>
      </c>
      <c r="H77" s="171">
        <f t="shared" si="4"/>
        <v>5</v>
      </c>
      <c r="I77" s="171">
        <f t="shared" si="4"/>
        <v>5</v>
      </c>
    </row>
    <row r="78" spans="1:9" ht="12.75">
      <c r="A78" s="49"/>
      <c r="B78" s="48" t="s">
        <v>261</v>
      </c>
      <c r="C78" s="19" t="s">
        <v>189</v>
      </c>
      <c r="D78" s="19" t="s">
        <v>189</v>
      </c>
      <c r="E78" s="45"/>
      <c r="F78" s="21"/>
      <c r="G78" s="92">
        <f t="shared" si="4"/>
        <v>5</v>
      </c>
      <c r="H78" s="92">
        <f t="shared" si="4"/>
        <v>5</v>
      </c>
      <c r="I78" s="92">
        <f t="shared" si="4"/>
        <v>5</v>
      </c>
    </row>
    <row r="79" spans="1:9" ht="36">
      <c r="A79" s="49"/>
      <c r="B79" s="48" t="s">
        <v>203</v>
      </c>
      <c r="C79" s="19" t="s">
        <v>189</v>
      </c>
      <c r="D79" s="19" t="s">
        <v>189</v>
      </c>
      <c r="E79" s="20" t="s">
        <v>300</v>
      </c>
      <c r="F79" s="21" t="s">
        <v>29</v>
      </c>
      <c r="G79" s="92">
        <v>5</v>
      </c>
      <c r="H79" s="46">
        <v>5</v>
      </c>
      <c r="I79" s="46">
        <v>5</v>
      </c>
    </row>
    <row r="80" spans="1:9" ht="12.75">
      <c r="A80" s="70" t="s">
        <v>200</v>
      </c>
      <c r="B80" s="78" t="s">
        <v>262</v>
      </c>
      <c r="C80" s="79" t="s">
        <v>17</v>
      </c>
      <c r="D80" s="79"/>
      <c r="E80" s="80"/>
      <c r="F80" s="74"/>
      <c r="G80" s="147">
        <f>G81</f>
        <v>2232.5</v>
      </c>
      <c r="H80" s="147">
        <f>H81</f>
        <v>1600</v>
      </c>
      <c r="I80" s="147">
        <f>I81</f>
        <v>1600</v>
      </c>
    </row>
    <row r="81" spans="1:9" ht="12.75">
      <c r="A81" s="49"/>
      <c r="B81" s="48" t="s">
        <v>263</v>
      </c>
      <c r="C81" s="19" t="s">
        <v>9</v>
      </c>
      <c r="D81" s="19" t="s">
        <v>6</v>
      </c>
      <c r="E81" s="21"/>
      <c r="F81" s="21"/>
      <c r="G81" s="92">
        <f>G82+G83+G84</f>
        <v>2232.5</v>
      </c>
      <c r="H81" s="92">
        <f>H82+H83+H84</f>
        <v>1600</v>
      </c>
      <c r="I81" s="92">
        <f>I82+I83+I84</f>
        <v>1600</v>
      </c>
    </row>
    <row r="82" spans="1:9" ht="60">
      <c r="A82" s="22"/>
      <c r="B82" s="48" t="s">
        <v>264</v>
      </c>
      <c r="C82" s="19" t="s">
        <v>9</v>
      </c>
      <c r="D82" s="19" t="s">
        <v>6</v>
      </c>
      <c r="E82" s="21" t="s">
        <v>186</v>
      </c>
      <c r="F82" s="21" t="s">
        <v>144</v>
      </c>
      <c r="G82" s="92">
        <v>1900</v>
      </c>
      <c r="H82" s="46">
        <v>1600</v>
      </c>
      <c r="I82" s="46">
        <v>1600</v>
      </c>
    </row>
    <row r="83" spans="1:9" ht="60">
      <c r="A83" s="22"/>
      <c r="B83" s="48" t="s">
        <v>323</v>
      </c>
      <c r="C83" s="19" t="s">
        <v>9</v>
      </c>
      <c r="D83" s="19" t="s">
        <v>6</v>
      </c>
      <c r="E83" s="21" t="s">
        <v>293</v>
      </c>
      <c r="F83" s="21" t="s">
        <v>144</v>
      </c>
      <c r="G83" s="92">
        <v>266</v>
      </c>
      <c r="H83" s="46"/>
      <c r="I83" s="46"/>
    </row>
    <row r="84" spans="1:9" ht="60">
      <c r="A84" s="22"/>
      <c r="B84" s="48" t="s">
        <v>324</v>
      </c>
      <c r="C84" s="19" t="s">
        <v>9</v>
      </c>
      <c r="D84" s="19" t="s">
        <v>6</v>
      </c>
      <c r="E84" s="21" t="s">
        <v>294</v>
      </c>
      <c r="F84" s="21" t="s">
        <v>144</v>
      </c>
      <c r="G84" s="92">
        <v>66.5</v>
      </c>
      <c r="H84" s="46"/>
      <c r="I84" s="46"/>
    </row>
    <row r="85" spans="1:9" ht="12.75">
      <c r="A85" s="70" t="s">
        <v>201</v>
      </c>
      <c r="B85" s="71" t="s">
        <v>137</v>
      </c>
      <c r="C85" s="72" t="s">
        <v>14</v>
      </c>
      <c r="D85" s="72"/>
      <c r="E85" s="74"/>
      <c r="F85" s="74"/>
      <c r="G85" s="147">
        <f aca="true" t="shared" si="5" ref="G85:I86">G86</f>
        <v>4</v>
      </c>
      <c r="H85" s="148">
        <f t="shared" si="5"/>
        <v>4</v>
      </c>
      <c r="I85" s="148">
        <f t="shared" si="5"/>
        <v>4</v>
      </c>
    </row>
    <row r="86" spans="1:9" ht="12.75">
      <c r="A86" s="22"/>
      <c r="B86" s="48" t="s">
        <v>138</v>
      </c>
      <c r="C86" s="19" t="s">
        <v>14</v>
      </c>
      <c r="D86" s="19" t="s">
        <v>16</v>
      </c>
      <c r="E86" s="21"/>
      <c r="F86" s="21"/>
      <c r="G86" s="92">
        <f t="shared" si="5"/>
        <v>4</v>
      </c>
      <c r="H86" s="46">
        <f t="shared" si="5"/>
        <v>4</v>
      </c>
      <c r="I86" s="46">
        <f t="shared" si="5"/>
        <v>4</v>
      </c>
    </row>
    <row r="87" spans="1:9" ht="72">
      <c r="A87" s="22"/>
      <c r="B87" s="48" t="s">
        <v>265</v>
      </c>
      <c r="C87" s="19" t="s">
        <v>14</v>
      </c>
      <c r="D87" s="19" t="s">
        <v>16</v>
      </c>
      <c r="E87" s="21" t="s">
        <v>188</v>
      </c>
      <c r="F87" s="21" t="s">
        <v>139</v>
      </c>
      <c r="G87" s="92">
        <v>4</v>
      </c>
      <c r="H87" s="46">
        <v>4</v>
      </c>
      <c r="I87" s="46">
        <v>4</v>
      </c>
    </row>
    <row r="88" spans="1:9" ht="12.75">
      <c r="A88" s="76" t="s">
        <v>202</v>
      </c>
      <c r="B88" s="71" t="s">
        <v>266</v>
      </c>
      <c r="C88" s="72" t="s">
        <v>10</v>
      </c>
      <c r="D88" s="72"/>
      <c r="E88" s="75"/>
      <c r="F88" s="74"/>
      <c r="G88" s="147">
        <f aca="true" t="shared" si="6" ref="G88:I89">G89</f>
        <v>10</v>
      </c>
      <c r="H88" s="148">
        <f t="shared" si="6"/>
        <v>5</v>
      </c>
      <c r="I88" s="148">
        <f t="shared" si="6"/>
        <v>5</v>
      </c>
    </row>
    <row r="89" spans="1:9" ht="12.75">
      <c r="A89" s="22"/>
      <c r="B89" s="48" t="s">
        <v>97</v>
      </c>
      <c r="C89" s="19" t="s">
        <v>10</v>
      </c>
      <c r="D89" s="19" t="s">
        <v>12</v>
      </c>
      <c r="E89" s="21"/>
      <c r="F89" s="21"/>
      <c r="G89" s="92">
        <f t="shared" si="6"/>
        <v>10</v>
      </c>
      <c r="H89" s="169">
        <f t="shared" si="6"/>
        <v>5</v>
      </c>
      <c r="I89" s="169">
        <f t="shared" si="6"/>
        <v>5</v>
      </c>
    </row>
    <row r="90" spans="1:9" ht="36">
      <c r="A90" s="22"/>
      <c r="B90" s="48" t="s">
        <v>203</v>
      </c>
      <c r="C90" s="19" t="s">
        <v>10</v>
      </c>
      <c r="D90" s="19" t="s">
        <v>12</v>
      </c>
      <c r="E90" s="21" t="s">
        <v>187</v>
      </c>
      <c r="F90" s="21" t="s">
        <v>29</v>
      </c>
      <c r="G90" s="92">
        <v>10</v>
      </c>
      <c r="H90" s="169">
        <v>5</v>
      </c>
      <c r="I90" s="169">
        <v>5</v>
      </c>
    </row>
    <row r="91" spans="1:9" ht="12.75">
      <c r="A91" s="22"/>
      <c r="B91" s="69" t="s">
        <v>43</v>
      </c>
      <c r="C91" s="50"/>
      <c r="D91" s="50"/>
      <c r="E91" s="51"/>
      <c r="F91" s="51"/>
      <c r="G91" s="93">
        <f>G6+G43+G50+G57+G62+G77+G80+G85+G88</f>
        <v>11245.310000000001</v>
      </c>
      <c r="H91" s="93">
        <f>H6+H43+H50+H57+H62+H77+H80+H85+H88</f>
        <v>7340.099999999999</v>
      </c>
      <c r="I91" s="93">
        <f>I6+I43+I50+I57+I62+I77+I80+I85+I88</f>
        <v>7988.2</v>
      </c>
    </row>
  </sheetData>
  <sheetProtection/>
  <mergeCells count="3">
    <mergeCell ref="A2:C2"/>
    <mergeCell ref="G1:I1"/>
    <mergeCell ref="A3:F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J2" sqref="J2"/>
    </sheetView>
  </sheetViews>
  <sheetFormatPr defaultColWidth="8.875" defaultRowHeight="12.75"/>
  <cols>
    <col min="1" max="1" width="7.75390625" style="204" customWidth="1"/>
    <col min="2" max="2" width="37.375" style="6" customWidth="1"/>
    <col min="3" max="4" width="2.875" style="1" customWidth="1"/>
    <col min="5" max="5" width="13.2539062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1:8" ht="95.25" customHeight="1">
      <c r="A1" s="5"/>
      <c r="B1" s="23"/>
      <c r="C1" s="239" t="s">
        <v>336</v>
      </c>
      <c r="D1" s="239"/>
      <c r="E1" s="239"/>
      <c r="F1" s="242"/>
      <c r="G1" s="242"/>
      <c r="H1" s="242"/>
    </row>
    <row r="2" spans="1:8" ht="57.75" customHeight="1">
      <c r="A2" s="243" t="s">
        <v>305</v>
      </c>
      <c r="B2" s="243"/>
      <c r="C2" s="243"/>
      <c r="D2" s="243"/>
      <c r="E2" s="243"/>
      <c r="F2" s="244"/>
      <c r="G2" s="210"/>
      <c r="H2" s="210"/>
    </row>
    <row r="3" spans="1:5" ht="23.25" customHeight="1">
      <c r="A3" s="5"/>
      <c r="C3" s="6"/>
      <c r="D3" s="6"/>
      <c r="E3" s="7" t="s">
        <v>306</v>
      </c>
    </row>
    <row r="4" spans="1:8" ht="57" customHeight="1">
      <c r="A4" s="8" t="s">
        <v>23</v>
      </c>
      <c r="B4" s="9" t="s">
        <v>307</v>
      </c>
      <c r="C4" s="211" t="s">
        <v>2</v>
      </c>
      <c r="D4" s="211" t="s">
        <v>3</v>
      </c>
      <c r="E4" s="212" t="s">
        <v>4</v>
      </c>
      <c r="F4" s="34" t="s">
        <v>308</v>
      </c>
      <c r="G4" s="34" t="s">
        <v>205</v>
      </c>
      <c r="H4" s="34" t="s">
        <v>251</v>
      </c>
    </row>
    <row r="5" spans="1:8" ht="21.75" customHeight="1">
      <c r="A5" s="2"/>
      <c r="B5" s="213" t="s">
        <v>24</v>
      </c>
      <c r="C5" s="201"/>
      <c r="D5" s="201"/>
      <c r="E5" s="214"/>
      <c r="F5" s="215">
        <f>F6+F7+F8+F9</f>
        <v>274.12</v>
      </c>
      <c r="G5" s="216">
        <f>G6+G7+G8</f>
        <v>0</v>
      </c>
      <c r="H5" s="216">
        <f>H6+H7+H8</f>
        <v>0</v>
      </c>
    </row>
    <row r="6" spans="1:8" ht="95.25" customHeight="1">
      <c r="A6" s="3"/>
      <c r="B6" s="48" t="s">
        <v>310</v>
      </c>
      <c r="C6" s="19" t="s">
        <v>11</v>
      </c>
      <c r="D6" s="19" t="s">
        <v>16</v>
      </c>
      <c r="E6" s="45" t="s">
        <v>309</v>
      </c>
      <c r="F6" s="217">
        <v>258.6</v>
      </c>
      <c r="G6" s="46"/>
      <c r="H6" s="46"/>
    </row>
    <row r="7" spans="1:8" ht="60" customHeight="1">
      <c r="A7" s="3"/>
      <c r="B7" s="48" t="s">
        <v>310</v>
      </c>
      <c r="C7" s="19" t="s">
        <v>11</v>
      </c>
      <c r="D7" s="19" t="s">
        <v>16</v>
      </c>
      <c r="E7" s="45" t="s">
        <v>311</v>
      </c>
      <c r="F7" s="217">
        <v>15.52</v>
      </c>
      <c r="G7" s="46"/>
      <c r="H7" s="46"/>
    </row>
  </sheetData>
  <sheetProtection/>
  <mergeCells count="2">
    <mergeCell ref="C1:H1"/>
    <mergeCell ref="A2:F2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60" zoomScalePageLayoutView="0" workbookViewId="0" topLeftCell="A1">
      <selection activeCell="Q8" sqref="Q8"/>
    </sheetView>
  </sheetViews>
  <sheetFormatPr defaultColWidth="9.00390625" defaultRowHeight="12.75"/>
  <cols>
    <col min="1" max="1" width="4.875" style="0" customWidth="1"/>
    <col min="2" max="2" width="35.125" style="0" customWidth="1"/>
    <col min="3" max="3" width="4.00390625" style="40" customWidth="1"/>
    <col min="4" max="8" width="3.625" style="40" customWidth="1"/>
    <col min="9" max="9" width="4.625" style="40" customWidth="1"/>
    <col min="10" max="10" width="4.125" style="40" customWidth="1"/>
    <col min="11" max="11" width="9.625" style="0" customWidth="1"/>
    <col min="12" max="12" width="8.375" style="0" customWidth="1"/>
    <col min="13" max="13" width="9.00390625" style="0" customWidth="1"/>
  </cols>
  <sheetData>
    <row r="1" spans="1:13" ht="79.5" customHeight="1">
      <c r="A1" s="11"/>
      <c r="B1" s="246"/>
      <c r="C1" s="246"/>
      <c r="D1" s="256" t="s">
        <v>335</v>
      </c>
      <c r="E1" s="256"/>
      <c r="F1" s="256"/>
      <c r="G1" s="256"/>
      <c r="H1" s="256"/>
      <c r="I1" s="256"/>
      <c r="J1" s="257"/>
      <c r="K1" s="256"/>
      <c r="L1" s="241"/>
      <c r="M1" s="241"/>
    </row>
    <row r="2" spans="1:11" ht="21" customHeight="1">
      <c r="A2" s="247" t="s">
        <v>211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3" ht="12.75">
      <c r="A3" s="11"/>
      <c r="B3" s="11"/>
      <c r="C3" s="35"/>
      <c r="D3" s="35"/>
      <c r="E3" s="35"/>
      <c r="F3" s="35"/>
      <c r="G3" s="35"/>
      <c r="H3" s="35"/>
      <c r="I3" s="35"/>
      <c r="J3" s="35"/>
      <c r="K3" s="10"/>
      <c r="M3" t="s">
        <v>232</v>
      </c>
    </row>
    <row r="4" spans="1:13" ht="12.75" customHeight="1">
      <c r="A4" s="248" t="s">
        <v>108</v>
      </c>
      <c r="B4" s="248" t="s">
        <v>109</v>
      </c>
      <c r="C4" s="250" t="s">
        <v>110</v>
      </c>
      <c r="D4" s="251"/>
      <c r="E4" s="251"/>
      <c r="F4" s="251"/>
      <c r="G4" s="251"/>
      <c r="H4" s="251"/>
      <c r="I4" s="251"/>
      <c r="J4" s="252"/>
      <c r="K4" s="245" t="s">
        <v>212</v>
      </c>
      <c r="L4" s="245" t="s">
        <v>295</v>
      </c>
      <c r="M4" s="245" t="s">
        <v>296</v>
      </c>
    </row>
    <row r="5" spans="1:13" ht="21.75" customHeight="1">
      <c r="A5" s="249"/>
      <c r="B5" s="249"/>
      <c r="C5" s="253"/>
      <c r="D5" s="254"/>
      <c r="E5" s="254"/>
      <c r="F5" s="254"/>
      <c r="G5" s="254"/>
      <c r="H5" s="254"/>
      <c r="I5" s="254"/>
      <c r="J5" s="255"/>
      <c r="K5" s="245"/>
      <c r="L5" s="245"/>
      <c r="M5" s="245"/>
    </row>
    <row r="6" spans="1:13" ht="46.5" customHeight="1">
      <c r="A6" s="12"/>
      <c r="B6" s="157" t="s">
        <v>111</v>
      </c>
      <c r="C6" s="36" t="s">
        <v>54</v>
      </c>
      <c r="D6" s="36" t="s">
        <v>6</v>
      </c>
      <c r="E6" s="36" t="s">
        <v>56</v>
      </c>
      <c r="F6" s="36" t="s">
        <v>56</v>
      </c>
      <c r="G6" s="36" t="s">
        <v>56</v>
      </c>
      <c r="H6" s="36" t="s">
        <v>56</v>
      </c>
      <c r="I6" s="36" t="s">
        <v>57</v>
      </c>
      <c r="J6" s="36" t="s">
        <v>54</v>
      </c>
      <c r="K6" s="149">
        <f>K7+K12+K17+K26</f>
        <v>1007</v>
      </c>
      <c r="L6" s="149">
        <f>L7+L12+L17+L26</f>
        <v>-3.0000000000009095</v>
      </c>
      <c r="M6" s="149">
        <f>M7+M12+M17+M26</f>
        <v>-7.0000000000009095</v>
      </c>
    </row>
    <row r="7" spans="1:13" ht="24.75" customHeight="1">
      <c r="A7" s="13" t="s">
        <v>58</v>
      </c>
      <c r="B7" s="158" t="s">
        <v>112</v>
      </c>
      <c r="C7" s="37" t="s">
        <v>25</v>
      </c>
      <c r="D7" s="37" t="s">
        <v>6</v>
      </c>
      <c r="E7" s="37" t="s">
        <v>12</v>
      </c>
      <c r="F7" s="37" t="s">
        <v>56</v>
      </c>
      <c r="G7" s="37" t="s">
        <v>56</v>
      </c>
      <c r="H7" s="37" t="s">
        <v>56</v>
      </c>
      <c r="I7" s="37" t="s">
        <v>57</v>
      </c>
      <c r="J7" s="37" t="s">
        <v>54</v>
      </c>
      <c r="K7" s="150">
        <f>K8-K10</f>
        <v>0</v>
      </c>
      <c r="L7" s="150">
        <f>L8-L10</f>
        <v>0</v>
      </c>
      <c r="M7" s="150">
        <f>M8-M10</f>
        <v>0</v>
      </c>
    </row>
    <row r="8" spans="1:13" ht="24.75" customHeight="1">
      <c r="A8" s="14" t="s">
        <v>62</v>
      </c>
      <c r="B8" s="159" t="s">
        <v>113</v>
      </c>
      <c r="C8" s="36" t="s">
        <v>25</v>
      </c>
      <c r="D8" s="36" t="s">
        <v>6</v>
      </c>
      <c r="E8" s="36" t="s">
        <v>12</v>
      </c>
      <c r="F8" s="36" t="s">
        <v>56</v>
      </c>
      <c r="G8" s="36" t="s">
        <v>56</v>
      </c>
      <c r="H8" s="36" t="s">
        <v>56</v>
      </c>
      <c r="I8" s="36" t="s">
        <v>57</v>
      </c>
      <c r="J8" s="36">
        <v>700</v>
      </c>
      <c r="K8" s="149">
        <f>K9</f>
        <v>0</v>
      </c>
      <c r="L8" s="149">
        <f>L9</f>
        <v>0</v>
      </c>
      <c r="M8" s="149">
        <f>M9</f>
        <v>0</v>
      </c>
    </row>
    <row r="9" spans="1:13" ht="24.75" customHeight="1">
      <c r="A9" s="15" t="s">
        <v>83</v>
      </c>
      <c r="B9" s="160" t="s">
        <v>157</v>
      </c>
      <c r="C9" s="38" t="s">
        <v>25</v>
      </c>
      <c r="D9" s="38" t="s">
        <v>6</v>
      </c>
      <c r="E9" s="38" t="s">
        <v>12</v>
      </c>
      <c r="F9" s="38" t="s">
        <v>56</v>
      </c>
      <c r="G9" s="38" t="s">
        <v>56</v>
      </c>
      <c r="H9" s="38" t="s">
        <v>14</v>
      </c>
      <c r="I9" s="38" t="s">
        <v>57</v>
      </c>
      <c r="J9" s="38">
        <v>710</v>
      </c>
      <c r="K9" s="151">
        <v>0</v>
      </c>
      <c r="L9" s="151">
        <v>0</v>
      </c>
      <c r="M9" s="151">
        <v>0</v>
      </c>
    </row>
    <row r="10" spans="1:13" ht="30.75" customHeight="1">
      <c r="A10" s="4" t="s">
        <v>64</v>
      </c>
      <c r="B10" s="159" t="s">
        <v>114</v>
      </c>
      <c r="C10" s="36" t="s">
        <v>25</v>
      </c>
      <c r="D10" s="36" t="s">
        <v>6</v>
      </c>
      <c r="E10" s="36" t="s">
        <v>12</v>
      </c>
      <c r="F10" s="36" t="s">
        <v>56</v>
      </c>
      <c r="G10" s="36" t="s">
        <v>56</v>
      </c>
      <c r="H10" s="36" t="s">
        <v>56</v>
      </c>
      <c r="I10" s="36" t="s">
        <v>57</v>
      </c>
      <c r="J10" s="36" t="s">
        <v>86</v>
      </c>
      <c r="K10" s="152">
        <f>K11</f>
        <v>0</v>
      </c>
      <c r="L10" s="152">
        <f>L11</f>
        <v>0</v>
      </c>
      <c r="M10" s="152">
        <f>M11</f>
        <v>0</v>
      </c>
    </row>
    <row r="11" spans="1:13" ht="24.75" customHeight="1">
      <c r="A11" s="15" t="s">
        <v>83</v>
      </c>
      <c r="B11" s="160" t="s">
        <v>159</v>
      </c>
      <c r="C11" s="38" t="s">
        <v>25</v>
      </c>
      <c r="D11" s="38" t="s">
        <v>6</v>
      </c>
      <c r="E11" s="38" t="s">
        <v>12</v>
      </c>
      <c r="F11" s="38" t="s">
        <v>56</v>
      </c>
      <c r="G11" s="38" t="s">
        <v>56</v>
      </c>
      <c r="H11" s="38" t="s">
        <v>14</v>
      </c>
      <c r="I11" s="38" t="s">
        <v>57</v>
      </c>
      <c r="J11" s="38" t="s">
        <v>87</v>
      </c>
      <c r="K11" s="151">
        <v>0</v>
      </c>
      <c r="L11" s="151">
        <v>0</v>
      </c>
      <c r="M11" s="151">
        <v>0</v>
      </c>
    </row>
    <row r="12" spans="1:13" ht="24" customHeight="1">
      <c r="A12" s="13" t="s">
        <v>66</v>
      </c>
      <c r="B12" s="158" t="s">
        <v>115</v>
      </c>
      <c r="C12" s="37" t="s">
        <v>25</v>
      </c>
      <c r="D12" s="37" t="s">
        <v>6</v>
      </c>
      <c r="E12" s="37" t="s">
        <v>16</v>
      </c>
      <c r="F12" s="37" t="s">
        <v>56</v>
      </c>
      <c r="G12" s="37" t="s">
        <v>56</v>
      </c>
      <c r="H12" s="37" t="s">
        <v>56</v>
      </c>
      <c r="I12" s="37" t="s">
        <v>57</v>
      </c>
      <c r="J12" s="37" t="s">
        <v>54</v>
      </c>
      <c r="K12" s="150">
        <f>K13-K15</f>
        <v>0</v>
      </c>
      <c r="L12" s="150">
        <f>L13-L15</f>
        <v>0</v>
      </c>
      <c r="M12" s="150">
        <f>M13-M15</f>
        <v>0</v>
      </c>
    </row>
    <row r="13" spans="1:13" ht="33" customHeight="1">
      <c r="A13" s="14" t="s">
        <v>116</v>
      </c>
      <c r="B13" s="159" t="s">
        <v>82</v>
      </c>
      <c r="C13" s="36" t="s">
        <v>25</v>
      </c>
      <c r="D13" s="36" t="s">
        <v>6</v>
      </c>
      <c r="E13" s="36" t="s">
        <v>16</v>
      </c>
      <c r="F13" s="36" t="s">
        <v>56</v>
      </c>
      <c r="G13" s="36" t="s">
        <v>56</v>
      </c>
      <c r="H13" s="36" t="s">
        <v>56</v>
      </c>
      <c r="I13" s="36" t="s">
        <v>57</v>
      </c>
      <c r="J13" s="36" t="s">
        <v>84</v>
      </c>
      <c r="K13" s="152">
        <f>K14</f>
        <v>0</v>
      </c>
      <c r="L13" s="152">
        <f>L14</f>
        <v>0</v>
      </c>
      <c r="M13" s="152">
        <f>M14</f>
        <v>0</v>
      </c>
    </row>
    <row r="14" spans="1:13" ht="33" customHeight="1">
      <c r="A14" s="4" t="s">
        <v>83</v>
      </c>
      <c r="B14" s="160" t="s">
        <v>158</v>
      </c>
      <c r="C14" s="38" t="s">
        <v>25</v>
      </c>
      <c r="D14" s="38" t="s">
        <v>6</v>
      </c>
      <c r="E14" s="38" t="s">
        <v>16</v>
      </c>
      <c r="F14" s="38" t="s">
        <v>6</v>
      </c>
      <c r="G14" s="38" t="s">
        <v>56</v>
      </c>
      <c r="H14" s="38" t="s">
        <v>14</v>
      </c>
      <c r="I14" s="38" t="s">
        <v>57</v>
      </c>
      <c r="J14" s="38" t="s">
        <v>85</v>
      </c>
      <c r="K14" s="151">
        <v>0</v>
      </c>
      <c r="L14" s="151">
        <v>0</v>
      </c>
      <c r="M14" s="151">
        <v>0</v>
      </c>
    </row>
    <row r="15" spans="1:13" ht="42.75" customHeight="1">
      <c r="A15" s="14" t="s">
        <v>117</v>
      </c>
      <c r="B15" s="159" t="s">
        <v>118</v>
      </c>
      <c r="C15" s="36" t="s">
        <v>25</v>
      </c>
      <c r="D15" s="36" t="s">
        <v>6</v>
      </c>
      <c r="E15" s="36" t="s">
        <v>16</v>
      </c>
      <c r="F15" s="36" t="s">
        <v>56</v>
      </c>
      <c r="G15" s="36" t="s">
        <v>56</v>
      </c>
      <c r="H15" s="36" t="s">
        <v>56</v>
      </c>
      <c r="I15" s="36" t="s">
        <v>57</v>
      </c>
      <c r="J15" s="36" t="s">
        <v>86</v>
      </c>
      <c r="K15" s="149">
        <f>K16</f>
        <v>0</v>
      </c>
      <c r="L15" s="149">
        <f>L16</f>
        <v>0</v>
      </c>
      <c r="M15" s="149">
        <f>M16</f>
        <v>0</v>
      </c>
    </row>
    <row r="16" spans="1:13" ht="36" customHeight="1">
      <c r="A16" s="4" t="s">
        <v>83</v>
      </c>
      <c r="B16" s="160" t="s">
        <v>233</v>
      </c>
      <c r="C16" s="38" t="s">
        <v>25</v>
      </c>
      <c r="D16" s="38" t="s">
        <v>6</v>
      </c>
      <c r="E16" s="38" t="s">
        <v>16</v>
      </c>
      <c r="F16" s="38" t="s">
        <v>6</v>
      </c>
      <c r="G16" s="38" t="s">
        <v>56</v>
      </c>
      <c r="H16" s="38" t="s">
        <v>14</v>
      </c>
      <c r="I16" s="38" t="s">
        <v>57</v>
      </c>
      <c r="J16" s="38">
        <v>810</v>
      </c>
      <c r="K16" s="153">
        <v>0</v>
      </c>
      <c r="L16" s="153">
        <v>0</v>
      </c>
      <c r="M16" s="153">
        <v>0</v>
      </c>
    </row>
    <row r="17" spans="1:13" ht="24" customHeight="1">
      <c r="A17" s="13" t="s">
        <v>67</v>
      </c>
      <c r="B17" s="158" t="s">
        <v>90</v>
      </c>
      <c r="C17" s="37" t="s">
        <v>25</v>
      </c>
      <c r="D17" s="37" t="s">
        <v>6</v>
      </c>
      <c r="E17" s="37" t="s">
        <v>11</v>
      </c>
      <c r="F17" s="37" t="s">
        <v>56</v>
      </c>
      <c r="G17" s="37" t="s">
        <v>56</v>
      </c>
      <c r="H17" s="37" t="s">
        <v>56</v>
      </c>
      <c r="I17" s="37" t="s">
        <v>57</v>
      </c>
      <c r="J17" s="37" t="s">
        <v>54</v>
      </c>
      <c r="K17" s="154">
        <f>K21+K25</f>
        <v>1007</v>
      </c>
      <c r="L17" s="154">
        <f>L21+L25</f>
        <v>-3.0000000000009095</v>
      </c>
      <c r="M17" s="154">
        <f>M21+M25</f>
        <v>-7.0000000000009095</v>
      </c>
    </row>
    <row r="18" spans="1:13" ht="12.75" customHeight="1">
      <c r="A18" s="4" t="s">
        <v>69</v>
      </c>
      <c r="B18" s="159" t="s">
        <v>119</v>
      </c>
      <c r="C18" s="38" t="s">
        <v>25</v>
      </c>
      <c r="D18" s="36" t="s">
        <v>6</v>
      </c>
      <c r="E18" s="36" t="s">
        <v>11</v>
      </c>
      <c r="F18" s="36" t="s">
        <v>56</v>
      </c>
      <c r="G18" s="36" t="s">
        <v>56</v>
      </c>
      <c r="H18" s="36" t="s">
        <v>56</v>
      </c>
      <c r="I18" s="36" t="s">
        <v>57</v>
      </c>
      <c r="J18" s="36" t="s">
        <v>120</v>
      </c>
      <c r="K18" s="155">
        <f>K19</f>
        <v>-10238.310000000001</v>
      </c>
      <c r="L18" s="155">
        <f aca="true" t="shared" si="0" ref="L18:M20">L19</f>
        <v>-7343.1</v>
      </c>
      <c r="M18" s="155">
        <f t="shared" si="0"/>
        <v>-7995.200000000001</v>
      </c>
    </row>
    <row r="19" spans="1:13" ht="12.75" customHeight="1">
      <c r="A19" s="16"/>
      <c r="B19" s="160" t="s">
        <v>121</v>
      </c>
      <c r="C19" s="36" t="s">
        <v>25</v>
      </c>
      <c r="D19" s="38" t="s">
        <v>6</v>
      </c>
      <c r="E19" s="38" t="s">
        <v>11</v>
      </c>
      <c r="F19" s="38" t="s">
        <v>12</v>
      </c>
      <c r="G19" s="38" t="s">
        <v>56</v>
      </c>
      <c r="H19" s="38" t="s">
        <v>56</v>
      </c>
      <c r="I19" s="38" t="s">
        <v>57</v>
      </c>
      <c r="J19" s="38" t="s">
        <v>120</v>
      </c>
      <c r="K19" s="156">
        <f>K20</f>
        <v>-10238.310000000001</v>
      </c>
      <c r="L19" s="156">
        <f t="shared" si="0"/>
        <v>-7343.1</v>
      </c>
      <c r="M19" s="156">
        <f t="shared" si="0"/>
        <v>-7995.200000000001</v>
      </c>
    </row>
    <row r="20" spans="1:13" ht="22.5" customHeight="1">
      <c r="A20" s="16"/>
      <c r="B20" s="160" t="s">
        <v>160</v>
      </c>
      <c r="C20" s="38" t="s">
        <v>25</v>
      </c>
      <c r="D20" s="38" t="s">
        <v>6</v>
      </c>
      <c r="E20" s="38" t="s">
        <v>11</v>
      </c>
      <c r="F20" s="38" t="s">
        <v>12</v>
      </c>
      <c r="G20" s="38" t="s">
        <v>6</v>
      </c>
      <c r="H20" s="38" t="s">
        <v>56</v>
      </c>
      <c r="I20" s="38" t="s">
        <v>57</v>
      </c>
      <c r="J20" s="38" t="s">
        <v>120</v>
      </c>
      <c r="K20" s="156">
        <f>K21</f>
        <v>-10238.310000000001</v>
      </c>
      <c r="L20" s="156">
        <f t="shared" si="0"/>
        <v>-7343.1</v>
      </c>
      <c r="M20" s="156">
        <f t="shared" si="0"/>
        <v>-7995.200000000001</v>
      </c>
    </row>
    <row r="21" spans="1:13" ht="22.5" customHeight="1">
      <c r="A21" s="16"/>
      <c r="B21" s="160" t="s">
        <v>161</v>
      </c>
      <c r="C21" s="36" t="s">
        <v>25</v>
      </c>
      <c r="D21" s="38" t="s">
        <v>6</v>
      </c>
      <c r="E21" s="38" t="s">
        <v>11</v>
      </c>
      <c r="F21" s="38" t="s">
        <v>12</v>
      </c>
      <c r="G21" s="38" t="s">
        <v>6</v>
      </c>
      <c r="H21" s="38" t="s">
        <v>14</v>
      </c>
      <c r="I21" s="38" t="s">
        <v>57</v>
      </c>
      <c r="J21" s="38" t="s">
        <v>88</v>
      </c>
      <c r="K21" s="156">
        <f>-(K30+K9+K14)</f>
        <v>-10238.310000000001</v>
      </c>
      <c r="L21" s="156">
        <f>-(L30+L9+L14)</f>
        <v>-7343.1</v>
      </c>
      <c r="M21" s="156">
        <f>-(M30+M9+M14)</f>
        <v>-7995.200000000001</v>
      </c>
    </row>
    <row r="22" spans="1:13" ht="15.75" customHeight="1">
      <c r="A22" s="4" t="s">
        <v>70</v>
      </c>
      <c r="B22" s="159" t="s">
        <v>122</v>
      </c>
      <c r="C22" s="38" t="s">
        <v>25</v>
      </c>
      <c r="D22" s="36" t="s">
        <v>6</v>
      </c>
      <c r="E22" s="36" t="s">
        <v>11</v>
      </c>
      <c r="F22" s="36" t="s">
        <v>56</v>
      </c>
      <c r="G22" s="36" t="s">
        <v>56</v>
      </c>
      <c r="H22" s="36" t="s">
        <v>56</v>
      </c>
      <c r="I22" s="36" t="s">
        <v>57</v>
      </c>
      <c r="J22" s="36" t="s">
        <v>123</v>
      </c>
      <c r="K22" s="155">
        <f>K23</f>
        <v>11245.310000000001</v>
      </c>
      <c r="L22" s="155">
        <f aca="true" t="shared" si="1" ref="L22:M24">L23</f>
        <v>7340.099999999999</v>
      </c>
      <c r="M22" s="155">
        <f t="shared" si="1"/>
        <v>7988.2</v>
      </c>
    </row>
    <row r="23" spans="1:13" ht="12.75" customHeight="1">
      <c r="A23" s="16"/>
      <c r="B23" s="160" t="s">
        <v>124</v>
      </c>
      <c r="C23" s="36" t="s">
        <v>25</v>
      </c>
      <c r="D23" s="38" t="s">
        <v>6</v>
      </c>
      <c r="E23" s="38" t="s">
        <v>11</v>
      </c>
      <c r="F23" s="38" t="s">
        <v>12</v>
      </c>
      <c r="G23" s="38" t="s">
        <v>56</v>
      </c>
      <c r="H23" s="38" t="s">
        <v>56</v>
      </c>
      <c r="I23" s="38" t="s">
        <v>57</v>
      </c>
      <c r="J23" s="38" t="s">
        <v>123</v>
      </c>
      <c r="K23" s="156">
        <f>K24</f>
        <v>11245.310000000001</v>
      </c>
      <c r="L23" s="156">
        <f t="shared" si="1"/>
        <v>7340.099999999999</v>
      </c>
      <c r="M23" s="156">
        <f t="shared" si="1"/>
        <v>7988.2</v>
      </c>
    </row>
    <row r="24" spans="1:13" ht="24.75" customHeight="1">
      <c r="A24" s="16"/>
      <c r="B24" s="160" t="s">
        <v>162</v>
      </c>
      <c r="C24" s="38" t="s">
        <v>25</v>
      </c>
      <c r="D24" s="38" t="s">
        <v>6</v>
      </c>
      <c r="E24" s="38" t="s">
        <v>11</v>
      </c>
      <c r="F24" s="38" t="s">
        <v>12</v>
      </c>
      <c r="G24" s="38" t="s">
        <v>6</v>
      </c>
      <c r="H24" s="38" t="s">
        <v>56</v>
      </c>
      <c r="I24" s="38" t="s">
        <v>57</v>
      </c>
      <c r="J24" s="38" t="s">
        <v>123</v>
      </c>
      <c r="K24" s="156">
        <f>K25</f>
        <v>11245.310000000001</v>
      </c>
      <c r="L24" s="156">
        <f t="shared" si="1"/>
        <v>7340.099999999999</v>
      </c>
      <c r="M24" s="156">
        <f t="shared" si="1"/>
        <v>7988.2</v>
      </c>
    </row>
    <row r="25" spans="1:13" ht="21" customHeight="1">
      <c r="A25" s="16"/>
      <c r="B25" s="160" t="s">
        <v>162</v>
      </c>
      <c r="C25" s="36" t="s">
        <v>25</v>
      </c>
      <c r="D25" s="38" t="s">
        <v>6</v>
      </c>
      <c r="E25" s="38" t="s">
        <v>11</v>
      </c>
      <c r="F25" s="38" t="s">
        <v>12</v>
      </c>
      <c r="G25" s="38" t="s">
        <v>6</v>
      </c>
      <c r="H25" s="38" t="s">
        <v>14</v>
      </c>
      <c r="I25" s="38" t="s">
        <v>57</v>
      </c>
      <c r="J25" s="38" t="s">
        <v>89</v>
      </c>
      <c r="K25" s="156">
        <f>(K31+K11+K16-K28)</f>
        <v>11245.310000000001</v>
      </c>
      <c r="L25" s="156">
        <f>(L31+L11+L16-L28)</f>
        <v>7340.099999999999</v>
      </c>
      <c r="M25" s="156">
        <f>(M31+M11+M16-M28)</f>
        <v>7988.2</v>
      </c>
    </row>
    <row r="26" spans="1:13" ht="21" customHeight="1">
      <c r="A26" s="4" t="s">
        <v>72</v>
      </c>
      <c r="B26" s="159" t="s">
        <v>91</v>
      </c>
      <c r="C26" s="38" t="s">
        <v>25</v>
      </c>
      <c r="D26" s="36" t="s">
        <v>6</v>
      </c>
      <c r="E26" s="36" t="s">
        <v>68</v>
      </c>
      <c r="F26" s="36" t="s">
        <v>56</v>
      </c>
      <c r="G26" s="36" t="s">
        <v>56</v>
      </c>
      <c r="H26" s="36" t="s">
        <v>56</v>
      </c>
      <c r="I26" s="36" t="s">
        <v>57</v>
      </c>
      <c r="J26" s="36" t="s">
        <v>54</v>
      </c>
      <c r="K26" s="155">
        <f aca="true" t="shared" si="2" ref="K26:M27">K27</f>
        <v>0</v>
      </c>
      <c r="L26" s="155">
        <f t="shared" si="2"/>
        <v>0</v>
      </c>
      <c r="M26" s="155">
        <f t="shared" si="2"/>
        <v>0</v>
      </c>
    </row>
    <row r="27" spans="1:13" ht="24" customHeight="1">
      <c r="A27" s="4" t="s">
        <v>125</v>
      </c>
      <c r="B27" s="160" t="s">
        <v>130</v>
      </c>
      <c r="C27" s="36" t="s">
        <v>25</v>
      </c>
      <c r="D27" s="36" t="s">
        <v>6</v>
      </c>
      <c r="E27" s="36" t="s">
        <v>68</v>
      </c>
      <c r="F27" s="36" t="s">
        <v>56</v>
      </c>
      <c r="G27" s="36" t="s">
        <v>56</v>
      </c>
      <c r="H27" s="36" t="s">
        <v>56</v>
      </c>
      <c r="I27" s="36" t="s">
        <v>57</v>
      </c>
      <c r="J27" s="36" t="s">
        <v>54</v>
      </c>
      <c r="K27" s="155">
        <f t="shared" si="2"/>
        <v>0</v>
      </c>
      <c r="L27" s="155">
        <f t="shared" si="2"/>
        <v>0</v>
      </c>
      <c r="M27" s="155">
        <f t="shared" si="2"/>
        <v>0</v>
      </c>
    </row>
    <row r="28" spans="1:13" ht="75" customHeight="1" thickBot="1">
      <c r="A28" s="16" t="s">
        <v>126</v>
      </c>
      <c r="B28" s="161" t="s">
        <v>163</v>
      </c>
      <c r="C28" s="38" t="s">
        <v>25</v>
      </c>
      <c r="D28" s="38" t="s">
        <v>6</v>
      </c>
      <c r="E28" s="38" t="s">
        <v>68</v>
      </c>
      <c r="F28" s="38" t="s">
        <v>7</v>
      </c>
      <c r="G28" s="38" t="s">
        <v>6</v>
      </c>
      <c r="H28" s="38" t="s">
        <v>14</v>
      </c>
      <c r="I28" s="38" t="s">
        <v>57</v>
      </c>
      <c r="J28" s="38" t="s">
        <v>87</v>
      </c>
      <c r="K28" s="156">
        <f>-K33</f>
        <v>0</v>
      </c>
      <c r="L28" s="156">
        <f>-L33</f>
        <v>0</v>
      </c>
      <c r="M28" s="156">
        <f>-M33</f>
        <v>0</v>
      </c>
    </row>
    <row r="29" spans="1:13" ht="12.75">
      <c r="A29" s="11"/>
      <c r="B29" s="11"/>
      <c r="C29" s="35"/>
      <c r="D29" s="35"/>
      <c r="E29" s="35"/>
      <c r="F29" s="35"/>
      <c r="G29" s="35"/>
      <c r="H29" s="35"/>
      <c r="I29" s="35"/>
      <c r="J29" s="35"/>
      <c r="K29" s="17"/>
      <c r="L29" s="17"/>
      <c r="M29" s="17"/>
    </row>
    <row r="30" spans="1:13" ht="12.75">
      <c r="A30" s="11"/>
      <c r="B30" s="18"/>
      <c r="C30" s="35"/>
      <c r="D30" s="35"/>
      <c r="E30" s="35"/>
      <c r="F30" s="35"/>
      <c r="G30" s="35"/>
      <c r="H30" s="35"/>
      <c r="I30" s="39" t="s">
        <v>127</v>
      </c>
      <c r="J30" s="35"/>
      <c r="K30" s="162">
        <f>'пр.3+ реестр доходов'!M5</f>
        <v>10238.310000000001</v>
      </c>
      <c r="L30" s="162">
        <f>'пр.3+ реестр доходов'!N5</f>
        <v>7343.1</v>
      </c>
      <c r="M30" s="162">
        <f>'пр.3+ реестр доходов'!O5</f>
        <v>7995.200000000001</v>
      </c>
    </row>
    <row r="31" spans="1:13" ht="12.75">
      <c r="A31" s="11"/>
      <c r="B31" s="18"/>
      <c r="C31" s="35"/>
      <c r="D31" s="35"/>
      <c r="E31" s="35"/>
      <c r="F31" s="35"/>
      <c r="G31" s="35"/>
      <c r="H31" s="35"/>
      <c r="I31" s="39" t="s">
        <v>128</v>
      </c>
      <c r="J31" s="35"/>
      <c r="K31" s="162">
        <f>'пр.4 Вед.стр'!H6</f>
        <v>11245.310000000001</v>
      </c>
      <c r="L31" s="162">
        <f>'пр.4 Вед.стр'!I6</f>
        <v>7340.099999999999</v>
      </c>
      <c r="M31" s="162">
        <f>'пр.4 Вед.стр'!J6</f>
        <v>7988.2</v>
      </c>
    </row>
    <row r="32" spans="1:13" ht="12.75">
      <c r="A32" s="11"/>
      <c r="B32" s="18"/>
      <c r="C32" s="35"/>
      <c r="D32" s="35"/>
      <c r="E32" s="35"/>
      <c r="F32" s="35"/>
      <c r="G32" s="35"/>
      <c r="H32" s="35"/>
      <c r="I32" s="39" t="s">
        <v>141</v>
      </c>
      <c r="J32" s="35"/>
      <c r="K32" s="162">
        <f>K30-K31</f>
        <v>-1007</v>
      </c>
      <c r="L32" s="162">
        <f>L30-L31</f>
        <v>3.0000000000009095</v>
      </c>
      <c r="M32" s="162">
        <f>M30-M31</f>
        <v>7.0000000000009095</v>
      </c>
    </row>
    <row r="33" spans="9:13" ht="12.75">
      <c r="I33" s="41" t="s">
        <v>129</v>
      </c>
      <c r="K33" s="163">
        <v>0</v>
      </c>
      <c r="L33" s="163">
        <v>0</v>
      </c>
      <c r="M33" s="163">
        <v>0</v>
      </c>
    </row>
  </sheetData>
  <sheetProtection/>
  <mergeCells count="9">
    <mergeCell ref="L4:L5"/>
    <mergeCell ref="M4:M5"/>
    <mergeCell ref="B1:C1"/>
    <mergeCell ref="A2:K2"/>
    <mergeCell ref="A4:A5"/>
    <mergeCell ref="B4:B5"/>
    <mergeCell ref="C4:J5"/>
    <mergeCell ref="K4:K5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2019-04-17T12:07:59Z</cp:lastPrinted>
  <dcterms:created xsi:type="dcterms:W3CDTF">2002-01-30T06:06:39Z</dcterms:created>
  <dcterms:modified xsi:type="dcterms:W3CDTF">2019-04-17T12:08:29Z</dcterms:modified>
  <cp:category/>
  <cp:version/>
  <cp:contentType/>
  <cp:contentStatus/>
</cp:coreProperties>
</file>