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840" windowWidth="27795" windowHeight="11865" tabRatio="639" firstSheet="8" activeTab="13"/>
  </bookViews>
  <sheets>
    <sheet name="жил.фонд" sheetId="1" r:id="rId1"/>
    <sheet name="здания.соор" sheetId="2" r:id="rId2"/>
    <sheet name="зем.уч." sheetId="3" r:id="rId3"/>
    <sheet name="дороги" sheetId="4" r:id="rId4"/>
    <sheet name="прочее недвиж." sheetId="5" r:id="rId5"/>
    <sheet name="движ." sheetId="6" r:id="rId6"/>
    <sheet name="акции" sheetId="7" r:id="rId7"/>
    <sheet name="доли" sheetId="8" r:id="rId8"/>
    <sheet name="особо цен.закр." sheetId="9" r:id="rId9"/>
    <sheet name=" муниц.предпр." sheetId="10" r:id="rId10"/>
    <sheet name="бюдж.учр" sheetId="11" r:id="rId11"/>
    <sheet name="муниц.учр" sheetId="12" r:id="rId12"/>
    <sheet name="казен.учр" sheetId="13" r:id="rId13"/>
    <sheet name="общ-ва" sheetId="14" r:id="rId14"/>
    <sheet name="Лист1" sheetId="15" r:id="rId15"/>
  </sheets>
  <definedNames/>
  <calcPr calcId="144525" refMode="R1C1"/>
</workbook>
</file>

<file path=xl/sharedStrings.xml><?xml version="1.0" encoding="utf-8"?>
<sst xmlns="http://schemas.openxmlformats.org/spreadsheetml/2006/main" count="487" uniqueCount="210">
  <si>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</si>
  <si>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</si>
  <si>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</si>
  <si>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</si>
  <si>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</si>
  <si>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</si>
  <si>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</si>
  <si>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</si>
  <si>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</si>
  <si>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</si>
  <si>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</si>
  <si>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Автомобильная дорога</t>
  </si>
  <si>
    <t xml:space="preserve">Автомобильная дорога </t>
  </si>
  <si>
    <t xml:space="preserve">п.Кааламо, ул.Вокзальная </t>
  </si>
  <si>
    <t>212-П</t>
  </si>
  <si>
    <t xml:space="preserve">п.Рускеала, ул.Детская </t>
  </si>
  <si>
    <t xml:space="preserve">п.Пуйккола, ул.Сортавальское шоссе </t>
  </si>
  <si>
    <t xml:space="preserve">п.Рускеала, ул.Лесная </t>
  </si>
  <si>
    <t xml:space="preserve">п.Рюттю </t>
  </si>
  <si>
    <t xml:space="preserve">п.Рускеала, ул.Заводская </t>
  </si>
  <si>
    <t xml:space="preserve">м.Ханки, х.Воеводы </t>
  </si>
  <si>
    <t xml:space="preserve">м.Ханки, х.Лебедева </t>
  </si>
  <si>
    <t xml:space="preserve">п.Кааламо, ул.Гагарина </t>
  </si>
  <si>
    <t>п.Кааламо, ул.Лесная</t>
  </si>
  <si>
    <t xml:space="preserve">п.Маткаселькя, ул.Пограничная </t>
  </si>
  <si>
    <t>п.Пуйккола, ул. Школьная</t>
  </si>
  <si>
    <t xml:space="preserve">п.Рускеала, ул.Алексеева </t>
  </si>
  <si>
    <t xml:space="preserve">п.Маткаселькя, ул. Центральная </t>
  </si>
  <si>
    <t xml:space="preserve">п.Пуйккола, ул.Приозерная </t>
  </si>
  <si>
    <t xml:space="preserve">п.Рускеала, ул.Сахалинская </t>
  </si>
  <si>
    <t xml:space="preserve">п.Кааламо, ул.40 лет Победы </t>
  </si>
  <si>
    <t xml:space="preserve">п.Рускеала, ул.Набережная, </t>
  </si>
  <si>
    <t xml:space="preserve">п.Рускеала, ул.Школьная </t>
  </si>
  <si>
    <t xml:space="preserve">п.Пуйккола, ул.Центральная </t>
  </si>
  <si>
    <t xml:space="preserve">п.Рюттю 2    </t>
  </si>
  <si>
    <t>п.Пуйккола</t>
  </si>
  <si>
    <t>125-П</t>
  </si>
  <si>
    <t xml:space="preserve">Детская горка в сборе  </t>
  </si>
  <si>
    <t>п.Партала</t>
  </si>
  <si>
    <t xml:space="preserve">Детский игровой комплекс№1 </t>
  </si>
  <si>
    <t xml:space="preserve">Детский игровой комплекс№2 </t>
  </si>
  <si>
    <t>п.Кааламо</t>
  </si>
  <si>
    <t xml:space="preserve">Детский игровой комплекс№3  </t>
  </si>
  <si>
    <t>п.Рускеала</t>
  </si>
  <si>
    <t>Здание администрации (2-й этаж)</t>
  </si>
  <si>
    <t>п.Кааламо ул.Центральная д.5</t>
  </si>
  <si>
    <t>1178-ЗРК</t>
  </si>
  <si>
    <t>Помещение нежилое</t>
  </si>
  <si>
    <t xml:space="preserve">п. Кааламо, ул. Центральная, 2а </t>
  </si>
  <si>
    <t>10,9 м2</t>
  </si>
  <si>
    <t>17,2 м2</t>
  </si>
  <si>
    <t xml:space="preserve">п. Кааламо, ул. Центральная, 2а(ряд.с почтой) </t>
  </si>
  <si>
    <t>21,2 м2</t>
  </si>
  <si>
    <t>4-П</t>
  </si>
  <si>
    <t xml:space="preserve">п. Кааламо, ул. Центральная, 2б,(бывш.милиция) </t>
  </si>
  <si>
    <t>107,4 м2</t>
  </si>
  <si>
    <t xml:space="preserve">4-П </t>
  </si>
  <si>
    <t xml:space="preserve">п. Кааламо, ул. Центральная, 2б,(магазин) </t>
  </si>
  <si>
    <t>45,7 м2</t>
  </si>
  <si>
    <t>139-П</t>
  </si>
  <si>
    <t xml:space="preserve">п. Партала -1 </t>
  </si>
  <si>
    <t>108,4 м2</t>
  </si>
  <si>
    <t xml:space="preserve">п. Партала -2 </t>
  </si>
  <si>
    <t>65,3 м2</t>
  </si>
  <si>
    <t>64,3 м2</t>
  </si>
  <si>
    <t>Уличного освещения  устройство</t>
  </si>
  <si>
    <t>п. Рускеала, ул. Школьная</t>
  </si>
  <si>
    <t xml:space="preserve">Уличное освещение </t>
  </si>
  <si>
    <t>п.Кааламо ул.Лесная</t>
  </si>
  <si>
    <t>п.Рускеала, ул. Набережная</t>
  </si>
  <si>
    <t xml:space="preserve"> Территория КСП </t>
  </si>
  <si>
    <t>Исполнитель</t>
  </si>
  <si>
    <t>Руководитель</t>
  </si>
  <si>
    <t>Сирена механическая ручная LK-120</t>
  </si>
  <si>
    <t>5р-П</t>
  </si>
  <si>
    <t>Савбуфер активный</t>
  </si>
  <si>
    <t>Многофункциональный лазерный аппарат</t>
  </si>
  <si>
    <t>Подраздел 1.2. Здания, сооружения, объекты незавершенного строительства</t>
  </si>
  <si>
    <t>Раздел 1. НЕДВИЖИМОЕ ИМУЩЕСТВО</t>
  </si>
  <si>
    <t>Подраздел 1.1. Жилищный фонд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</si>
  <si>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</si>
  <si>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</si>
  <si>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</si>
  <si>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Раздел 2. ДВИЖИМОЕ ИМУЩЕСТВО</t>
  </si>
  <si>
    <t>Подраздел 2.1. Движимое имущество, стоимость которого превышает 40 000 рублей</t>
  </si>
  <si>
    <t>Подраздел 2.2. Акции акционерных обществ</t>
  </si>
  <si>
    <t>Подраздел 2.3. Доли (вклады) сельского поселения в уставных (складочных) капиталах 
хозяйственных обществ и товариществ</t>
  </si>
  <si>
    <t>Подраздел 2.4. Особо ценное движимое имущество, закрепленное за автономными и бюджетными муниципальными учреждениями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</si>
  <si>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сельскому поселению иных юридических лицах, в которых сельское поселение является учредителем (участником)</t>
  </si>
  <si>
    <t>Подраздел 3.1. Муниципальные унитарные предприятия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</si>
  <si>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</si>
  <si>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</si>
  <si>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</si>
  <si>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Подраздел 3.5. Хозяйственные общества, товарищества, акции, доли (вклады) в уставном (складочном) капитале которых принадлежат сельскому поселению  , в которых сельское поселение   является учредителем (участником)</t>
  </si>
  <si>
    <t>73-П</t>
  </si>
  <si>
    <t>п. Рюттю,( в здании детского сада)</t>
  </si>
  <si>
    <t>1300м опоры(32шт)</t>
  </si>
  <si>
    <t>37-П</t>
  </si>
  <si>
    <t>234,2м2</t>
  </si>
  <si>
    <t>Реквизиты док-в – оснований возник-ния (прекращения) права муниц. собст-ти на недвиж имущ-во</t>
  </si>
  <si>
    <t>Кадастр.ст-ть недвиж имущества</t>
  </si>
  <si>
    <t>Основания и дата возник-я и прекр-ия ограничений (обременений) в отношении муниц. недвиж. им-ва</t>
  </si>
  <si>
    <t>Пожарный гидрант</t>
  </si>
  <si>
    <t>п.Рускеала ул.Алексеева,18</t>
  </si>
  <si>
    <t>подъемный. Диаметр корпуса 125мм</t>
  </si>
  <si>
    <t>п.Рускеала ул.Алексеева,24</t>
  </si>
  <si>
    <t>п.Кааламо, котельная</t>
  </si>
  <si>
    <t>п.Кааламо, ул.Центральная (после железнодорожного переезда)</t>
  </si>
  <si>
    <t>п.Кааламо, ул.40лет Победы (баня)</t>
  </si>
  <si>
    <t>п.Кааламо, ул.40лет Победы,4</t>
  </si>
  <si>
    <t>п.Кааламо, ул.Центральная 2а</t>
  </si>
  <si>
    <t>п.Кааламо, детский сад.школа</t>
  </si>
  <si>
    <t>п.Кааламо, ул.Лесная (пожарное депо)</t>
  </si>
  <si>
    <t>п.Кааламо, клуб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</si>
  <si>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</si>
  <si>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</si>
  <si>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</si>
  <si>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</si>
  <si>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</si>
  <si>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</si>
  <si>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1.</t>
  </si>
  <si>
    <t>186770 РК г.Сортавала п.Кааламо ул.Центральная</t>
  </si>
  <si>
    <t>Мищенко А.М.</t>
  </si>
  <si>
    <t>Логинова И.В</t>
  </si>
  <si>
    <t>Специалист 1 категории</t>
  </si>
  <si>
    <t>св-во о ГРЮЛ 1091035001507 от 18 декабря 2009г серия 10 № 001151372</t>
  </si>
  <si>
    <t>Решение IIIсессии II созыва от 18 ноября 2009г № 7 "О создании муниц.автон.учрежд.культуры КСП",  Распоряжение Администрации КСП от 01.12.2009 " 51-а "Об учреждении МАУК КСП "Гармония"</t>
  </si>
  <si>
    <t xml:space="preserve">Решение совета КСП №93 </t>
  </si>
  <si>
    <t>дог.опер.вед</t>
  </si>
  <si>
    <t>Горка детская антивандальная</t>
  </si>
  <si>
    <t>2014г.в</t>
  </si>
  <si>
    <t>170 распор. АКСП</t>
  </si>
  <si>
    <t>103 распор.АКСП</t>
  </si>
  <si>
    <t>Наименование движимого имущества</t>
  </si>
  <si>
    <t>МАУК Гармония</t>
  </si>
  <si>
    <t>собс</t>
  </si>
  <si>
    <t>собст</t>
  </si>
  <si>
    <t>металлические</t>
  </si>
  <si>
    <t>Договор аренды нежилых помещений 01.07.15- 30.06.20</t>
  </si>
  <si>
    <t>Пожарный гидрант (2шт)</t>
  </si>
  <si>
    <t xml:space="preserve">Светомузыкальное оборудование </t>
  </si>
  <si>
    <t>Аккустическая система Behringer B615D Eurolive</t>
  </si>
  <si>
    <t>Микшерский пульт Behringer Xenyx X 1832 USB</t>
  </si>
  <si>
    <t>Радиомикрофоны AKG WMS40 Mini2 Vocal Set Dual     (2 ш. в комплекте)</t>
  </si>
  <si>
    <t>расп.КСП №387</t>
  </si>
  <si>
    <t>расп.КСП №388</t>
  </si>
  <si>
    <t>МАУК "Гармония"</t>
  </si>
  <si>
    <t>140 тыс.руб</t>
  </si>
  <si>
    <t>расп.АКСП №86/2</t>
  </si>
  <si>
    <t>остаток на конец периода = сч.108.51; 104.51</t>
  </si>
  <si>
    <t>поступило</t>
  </si>
  <si>
    <t>остаток по сч.108.52, 104.58</t>
  </si>
  <si>
    <t>выбыло</t>
  </si>
  <si>
    <t>Договор аренды нежилых помещений 06.10.2017- 05.10.2022</t>
  </si>
  <si>
    <t>Макаренко Наталья Алексеевна</t>
  </si>
  <si>
    <t>Муниципальное автономное учреждение культуры Кааламского сельского поселения "Гармония"</t>
  </si>
  <si>
    <t>Линия электропередач ЛЭП 6кВ</t>
  </si>
  <si>
    <t>п.Кааламо от ПС-93 до РП-2</t>
  </si>
  <si>
    <t>1985гв</t>
  </si>
  <si>
    <t>Расп.прав-ваРК №30р-П</t>
  </si>
  <si>
    <t>Трансформатор в сборе</t>
  </si>
  <si>
    <t>г2014г.в</t>
  </si>
  <si>
    <t>191 распор АКСП</t>
  </si>
  <si>
    <t>акты не подписаны</t>
  </si>
  <si>
    <t>весь остаток</t>
  </si>
  <si>
    <t>восстановлены</t>
  </si>
  <si>
    <t>НЕДВИЖИМОЕ</t>
  </si>
  <si>
    <t>ДВИЖИМОЕ</t>
  </si>
  <si>
    <t>передано</t>
  </si>
  <si>
    <t>.</t>
  </si>
  <si>
    <t>Качель Лодочка</t>
  </si>
  <si>
    <t>Автомобиль ЗИЛ-ММЗ 45021 самосвал 1982гв</t>
  </si>
  <si>
    <t>И.П.Лепешкина Светлана Ивановна</t>
  </si>
  <si>
    <t>х</t>
  </si>
  <si>
    <t>грунтовое покрытие, 10:07:0030104:83</t>
  </si>
  <si>
    <t>грунтовое и гравийное покрытие, 10:07:0030103:47</t>
  </si>
  <si>
    <t>грунтовое покрытие, 10:07:0030101:88</t>
  </si>
  <si>
    <t>грунтовое покрытие, 10:07:0030101:89</t>
  </si>
  <si>
    <t>грунтовое покрытие, 10:07:0000000:7788</t>
  </si>
  <si>
    <t>грунтовое покрытие, 10:07:0000000:7787</t>
  </si>
  <si>
    <t>грунтовое покрытие, 10:07:0030811:164</t>
  </si>
  <si>
    <t>грунтовое покрытие, 10:07:0000000:7866</t>
  </si>
  <si>
    <t>грунтовое покрытие, 10:07:0000000:7790</t>
  </si>
  <si>
    <t>грунтовое покрытие, 10:07:0000000:7792</t>
  </si>
  <si>
    <t>грунтовое покрытие, 10:07:0000000:7791</t>
  </si>
  <si>
    <t>грунтовое покрытие, 10:07:0030403:50</t>
  </si>
  <si>
    <t>грунтовое покрытие, 10:07:0000000:7868</t>
  </si>
  <si>
    <t>грунтовое покрытие, 10:07:0000000:7863</t>
  </si>
  <si>
    <t>грунтовое покрытие, 10:07:0000000:7865</t>
  </si>
  <si>
    <t>грунтовое покрытие, 10:07:0000000:7862</t>
  </si>
  <si>
    <t>Площадь, протяженность и (или) иные параметры, характеризующие физические свойства недвижимого имущества (протяженность дорог в метрах)</t>
  </si>
  <si>
    <t>в т.с.восстановлено непринятое в 2017</t>
  </si>
  <si>
    <r>
      <t xml:space="preserve">грунтовое и </t>
    </r>
    <r>
      <rPr>
        <sz val="8"/>
        <color rgb="FFFF0000"/>
        <rFont val="Calibri"/>
        <family val="2"/>
        <scheme val="minor"/>
      </rPr>
      <t>асфальтобетонное</t>
    </r>
    <r>
      <rPr>
        <sz val="8"/>
        <color theme="1"/>
        <rFont val="Calibri"/>
        <family val="2"/>
        <scheme val="minor"/>
      </rPr>
      <t xml:space="preserve"> покрытие, 10:07:0000000:7861</t>
    </r>
  </si>
  <si>
    <r>
      <t xml:space="preserve">грунтовое, бетонное и </t>
    </r>
    <r>
      <rPr>
        <sz val="8"/>
        <color rgb="FFFF0000"/>
        <rFont val="Calibri"/>
        <family val="2"/>
        <scheme val="minor"/>
      </rPr>
      <t>асфальтобетонное</t>
    </r>
    <r>
      <rPr>
        <sz val="8"/>
        <color theme="1"/>
        <rFont val="Calibri"/>
        <family val="2"/>
        <scheme val="minor"/>
      </rPr>
      <t xml:space="preserve"> покрытие, 10:07:0000000:7867</t>
    </r>
  </si>
  <si>
    <r>
      <rPr>
        <sz val="8"/>
        <color rgb="FFFF0000"/>
        <rFont val="Calibri"/>
        <family val="2"/>
        <scheme val="minor"/>
      </rPr>
      <t>бетонное</t>
    </r>
    <r>
      <rPr>
        <sz val="8"/>
        <color theme="1"/>
        <rFont val="Calibri"/>
        <family val="2"/>
        <scheme val="minor"/>
      </rPr>
      <t xml:space="preserve"> покрытие, 10:07:0000000:7864</t>
    </r>
  </si>
  <si>
    <r>
      <rPr>
        <sz val="8"/>
        <color rgb="FFFF0000"/>
        <rFont val="Calibri"/>
        <family val="2"/>
        <scheme val="minor"/>
      </rPr>
      <t>асфальтобетонное</t>
    </r>
    <r>
      <rPr>
        <sz val="8"/>
        <color theme="1"/>
        <rFont val="Calibri"/>
        <family val="2"/>
        <scheme val="minor"/>
      </rPr>
      <t xml:space="preserve"> покрытие,10:07:0000000:7757</t>
    </r>
  </si>
  <si>
    <r>
      <t xml:space="preserve">грунтовое и </t>
    </r>
    <r>
      <rPr>
        <sz val="8"/>
        <color rgb="FFFF0000"/>
        <rFont val="Calibri"/>
        <family val="2"/>
        <scheme val="minor"/>
      </rPr>
      <t>асфальтобетонное</t>
    </r>
    <r>
      <rPr>
        <sz val="8"/>
        <color theme="1"/>
        <rFont val="Calibri"/>
        <family val="2"/>
        <scheme val="minor"/>
      </rPr>
      <t xml:space="preserve"> покрытие, 10:07:0030106:464</t>
    </r>
  </si>
  <si>
    <t>рем.обочин , асф 2017</t>
  </si>
  <si>
    <t>светофор на солнечной электростанции №1</t>
  </si>
  <si>
    <t>светофор на солнечной электростанции №2</t>
  </si>
  <si>
    <t xml:space="preserve">Детский игровой комплекс в сборе </t>
  </si>
  <si>
    <t>Партала</t>
  </si>
  <si>
    <t>переведено со 101</t>
  </si>
  <si>
    <t xml:space="preserve">108.51сч </t>
  </si>
  <si>
    <t>собст Расп.160 24.12.18</t>
  </si>
  <si>
    <t>КСП № 160</t>
  </si>
  <si>
    <t>Реестр муниципального имущества Кааламского сельского поселения на  2019г</t>
  </si>
  <si>
    <t>Логинова И.В.</t>
  </si>
  <si>
    <t>на 01.01.2019</t>
  </si>
  <si>
    <t xml:space="preserve">Стойка баскетбольная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</si>
</sst>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0" fontId="7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NumberFormat="1" applyFont="1" applyFill="1" applyBorder="1" applyAlignment="1">
      <alignment horizontal="left" vertical="top" wrapText="1"/>
    </xf>
    <xf numFmtId="4" fontId="0" fillId="2" borderId="1" xfId="0" applyNumberFormat="1" applyFill="1" applyBorder="1"/>
    <xf numFmtId="0" fontId="0" fillId="3" borderId="0" xfId="0" applyFill="1"/>
    <xf numFmtId="0" fontId="10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14" fillId="0" borderId="0" xfId="0" applyFont="1"/>
    <xf numFmtId="0" fontId="8" fillId="0" borderId="1" xfId="0" applyFont="1" applyBorder="1"/>
    <xf numFmtId="0" fontId="1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10" fillId="3" borderId="1" xfId="0" applyFont="1" applyFill="1" applyBorder="1" applyAlignment="1">
      <alignment wrapText="1"/>
    </xf>
    <xf numFmtId="0" fontId="8" fillId="3" borderId="0" xfId="0" applyFont="1" applyFill="1"/>
    <xf numFmtId="0" fontId="0" fillId="3" borderId="0" xfId="0" applyFill="1" applyAlignment="1">
      <alignment wrapText="1"/>
    </xf>
    <xf numFmtId="0" fontId="10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0" fillId="4" borderId="1" xfId="0" applyFill="1" applyBorder="1"/>
    <xf numFmtId="0" fontId="0" fillId="4" borderId="1" xfId="0" applyNumberFormat="1" applyFont="1" applyFill="1" applyBorder="1" applyAlignment="1">
      <alignment horizontal="left" vertical="top" wrapText="1"/>
    </xf>
    <xf numFmtId="0" fontId="10" fillId="4" borderId="1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wrapText="1"/>
    </xf>
    <xf numFmtId="4" fontId="0" fillId="4" borderId="1" xfId="0" applyNumberFormat="1" applyFill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6" fillId="0" borderId="1" xfId="0" applyFont="1" applyBorder="1"/>
    <xf numFmtId="0" fontId="16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/>
    <xf numFmtId="4" fontId="16" fillId="2" borderId="1" xfId="0" applyNumberFormat="1" applyFont="1" applyFill="1" applyBorder="1"/>
    <xf numFmtId="14" fontId="16" fillId="2" borderId="1" xfId="0" applyNumberFormat="1" applyFont="1" applyFill="1" applyBorder="1"/>
    <xf numFmtId="0" fontId="16" fillId="0" borderId="0" xfId="0" applyFont="1"/>
    <xf numFmtId="0" fontId="10" fillId="0" borderId="0" xfId="0" applyFont="1"/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0" fillId="3" borderId="2" xfId="0" applyFill="1" applyBorder="1"/>
    <xf numFmtId="0" fontId="10" fillId="3" borderId="0" xfId="0" applyFont="1" applyFill="1"/>
    <xf numFmtId="14" fontId="10" fillId="3" borderId="1" xfId="0" applyNumberFormat="1" applyFont="1" applyFill="1" applyBorder="1"/>
    <xf numFmtId="14" fontId="10" fillId="4" borderId="1" xfId="0" applyNumberFormat="1" applyFont="1" applyFill="1" applyBorder="1"/>
    <xf numFmtId="0" fontId="10" fillId="3" borderId="1" xfId="0" applyFont="1" applyFill="1" applyBorder="1"/>
    <xf numFmtId="0" fontId="10" fillId="0" borderId="1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/>
    <xf numFmtId="0" fontId="17" fillId="0" borderId="1" xfId="0" applyFont="1" applyBorder="1"/>
    <xf numFmtId="0" fontId="17" fillId="0" borderId="0" xfId="0" applyFont="1"/>
    <xf numFmtId="0" fontId="0" fillId="0" borderId="1" xfId="0" applyFill="1" applyBorder="1" applyAlignment="1">
      <alignment wrapText="1"/>
    </xf>
    <xf numFmtId="14" fontId="19" fillId="0" borderId="1" xfId="0" applyNumberFormat="1" applyFont="1" applyBorder="1" applyAlignment="1">
      <alignment wrapText="1"/>
    </xf>
    <xf numFmtId="0" fontId="19" fillId="0" borderId="1" xfId="0" applyFont="1" applyBorder="1"/>
    <xf numFmtId="0" fontId="18" fillId="4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5" borderId="1" xfId="0" applyNumberFormat="1" applyFill="1" applyBorder="1"/>
    <xf numFmtId="0" fontId="20" fillId="0" borderId="1" xfId="0" applyFont="1" applyBorder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5" fillId="3" borderId="0" xfId="0" applyFont="1" applyFill="1"/>
    <xf numFmtId="0" fontId="0" fillId="6" borderId="1" xfId="0" applyNumberFormat="1" applyFont="1" applyFill="1" applyBorder="1" applyAlignment="1">
      <alignment horizontal="left" vertical="top" wrapText="1"/>
    </xf>
    <xf numFmtId="0" fontId="10" fillId="6" borderId="1" xfId="0" applyNumberFormat="1" applyFont="1" applyFill="1" applyBorder="1" applyAlignment="1">
      <alignment horizontal="left" vertical="top" wrapText="1"/>
    </xf>
    <xf numFmtId="0" fontId="0" fillId="6" borderId="1" xfId="0" applyFill="1" applyBorder="1"/>
    <xf numFmtId="0" fontId="24" fillId="6" borderId="1" xfId="0" applyFont="1" applyFill="1" applyBorder="1" applyAlignment="1">
      <alignment wrapText="1"/>
    </xf>
    <xf numFmtId="4" fontId="0" fillId="6" borderId="1" xfId="0" applyNumberFormat="1" applyFill="1" applyBorder="1"/>
    <xf numFmtId="14" fontId="10" fillId="6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0" fontId="18" fillId="6" borderId="2" xfId="0" applyFont="1" applyFill="1" applyBorder="1" applyAlignment="1">
      <alignment wrapText="1"/>
    </xf>
    <xf numFmtId="0" fontId="0" fillId="0" borderId="0" xfId="0" applyAlignment="1">
      <alignment wrapText="1"/>
    </xf>
    <xf numFmtId="14" fontId="10" fillId="2" borderId="1" xfId="0" applyNumberFormat="1" applyFont="1" applyFill="1" applyBorder="1"/>
    <xf numFmtId="14" fontId="19" fillId="2" borderId="1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" fontId="26" fillId="2" borderId="1" xfId="0" applyNumberFormat="1" applyFont="1" applyFill="1" applyBorder="1"/>
    <xf numFmtId="0" fontId="0" fillId="2" borderId="2" xfId="0" applyFill="1" applyBorder="1"/>
    <xf numFmtId="0" fontId="0" fillId="2" borderId="0" xfId="0" applyNumberFormat="1" applyFont="1" applyFill="1" applyBorder="1" applyAlignment="1">
      <alignment horizontal="left" vertical="top"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4" fontId="0" fillId="3" borderId="0" xfId="0" applyNumberFormat="1" applyFill="1" applyBorder="1"/>
    <xf numFmtId="0" fontId="10" fillId="3" borderId="0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4" fontId="0" fillId="0" borderId="1" xfId="0" applyNumberFormat="1" applyFill="1" applyBorder="1"/>
    <xf numFmtId="14" fontId="10" fillId="0" borderId="1" xfId="0" applyNumberFormat="1" applyFont="1" applyFill="1" applyBorder="1"/>
    <xf numFmtId="0" fontId="10" fillId="0" borderId="1" xfId="0" applyFont="1" applyFill="1" applyBorder="1"/>
    <xf numFmtId="0" fontId="18" fillId="0" borderId="2" xfId="0" applyFont="1" applyFill="1" applyBorder="1" applyAlignment="1">
      <alignment wrapText="1"/>
    </xf>
    <xf numFmtId="0" fontId="0" fillId="0" borderId="0" xfId="0" applyFill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14" fontId="20" fillId="0" borderId="1" xfId="0" applyNumberFormat="1" applyFont="1" applyBorder="1"/>
    <xf numFmtId="0" fontId="22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4" fontId="20" fillId="0" borderId="0" xfId="0" applyNumberFormat="1" applyFont="1"/>
    <xf numFmtId="0" fontId="2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2" borderId="3" xfId="0" applyNumberFormat="1" applyFont="1" applyFill="1" applyBorder="1" applyAlignment="1">
      <alignment horizontal="left" vertical="top" wrapText="1"/>
    </xf>
    <xf numFmtId="0" fontId="0" fillId="7" borderId="1" xfId="0" applyFill="1" applyBorder="1"/>
    <xf numFmtId="0" fontId="22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4" fontId="0" fillId="7" borderId="1" xfId="0" applyNumberFormat="1" applyFill="1" applyBorder="1"/>
    <xf numFmtId="0" fontId="0" fillId="7" borderId="0" xfId="0" applyFill="1" applyAlignment="1">
      <alignment horizontal="center" wrapText="1"/>
    </xf>
    <xf numFmtId="0" fontId="10" fillId="7" borderId="0" xfId="0" applyFont="1" applyFill="1" applyAlignment="1">
      <alignment wrapText="1"/>
    </xf>
    <xf numFmtId="0" fontId="0" fillId="7" borderId="0" xfId="0" applyFill="1"/>
    <xf numFmtId="0" fontId="10" fillId="7" borderId="0" xfId="0" applyFont="1" applyFill="1"/>
    <xf numFmtId="4" fontId="0" fillId="7" borderId="0" xfId="0" applyNumberFormat="1" applyFill="1"/>
    <xf numFmtId="0" fontId="10" fillId="2" borderId="0" xfId="0" applyFont="1" applyFill="1" applyAlignment="1">
      <alignment wrapText="1"/>
    </xf>
    <xf numFmtId="4" fontId="0" fillId="2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5" fillId="0" borderId="2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  <xf numFmtId="3" fontId="5" fillId="3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wrapText="1"/>
    </xf>
    <xf numFmtId="4" fontId="10" fillId="3" borderId="4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 topLeftCell="A1">
      <selection activeCell="F22" sqref="F22"/>
    </sheetView>
  </sheetViews>
  <sheetFormatPr defaultColWidth="9.140625" defaultRowHeight="15"/>
  <cols>
    <col min="1" max="1" width="7.00390625" style="0" customWidth="1"/>
    <col min="2" max="2" width="3.8515625" style="0" customWidth="1"/>
    <col min="3" max="3" width="11.00390625" style="50" customWidth="1"/>
    <col min="4" max="4" width="28.7109375" style="49" customWidth="1"/>
    <col min="5" max="5" width="2.57421875" style="0" customWidth="1"/>
    <col min="6" max="6" width="6.8515625" style="0" customWidth="1"/>
    <col min="7" max="7" width="12.140625" style="8" customWidth="1"/>
    <col min="8" max="8" width="13.140625" style="8" customWidth="1"/>
    <col min="9" max="9" width="2.8515625" style="0" customWidth="1"/>
    <col min="10" max="10" width="10.140625" style="0" customWidth="1"/>
    <col min="11" max="11" width="9.140625" style="95" customWidth="1"/>
    <col min="12" max="12" width="9.7109375" style="0" customWidth="1"/>
    <col min="13" max="13" width="6.8515625" style="98" customWidth="1"/>
    <col min="14" max="14" width="8.421875" style="0" customWidth="1"/>
    <col min="15" max="15" width="5.28125" style="40" customWidth="1"/>
    <col min="16" max="16" width="9.140625" style="40" customWidth="1"/>
  </cols>
  <sheetData>
    <row r="1" spans="2:14" ht="15.75">
      <c r="B1" s="40"/>
      <c r="C1" s="41" t="s">
        <v>206</v>
      </c>
      <c r="D1" s="42"/>
      <c r="E1" s="40"/>
      <c r="F1" s="40"/>
      <c r="G1" s="43"/>
      <c r="H1" s="43"/>
      <c r="I1" s="40"/>
      <c r="J1" s="40"/>
      <c r="K1" s="93"/>
      <c r="L1" s="40"/>
      <c r="M1" s="96"/>
      <c r="N1" s="40"/>
    </row>
    <row r="2" spans="2:14" ht="15.75">
      <c r="B2" s="40"/>
      <c r="C2" s="51" t="s">
        <v>78</v>
      </c>
      <c r="D2" s="42"/>
      <c r="E2" s="40"/>
      <c r="F2" s="40"/>
      <c r="G2" s="43"/>
      <c r="H2" s="43"/>
      <c r="I2" s="40"/>
      <c r="J2" s="40"/>
      <c r="K2" s="93"/>
      <c r="L2" s="40"/>
      <c r="M2" s="96"/>
      <c r="N2" s="40"/>
    </row>
    <row r="3" spans="2:14" ht="15.75">
      <c r="B3" s="40"/>
      <c r="C3" s="51" t="s">
        <v>79</v>
      </c>
      <c r="D3" s="42"/>
      <c r="E3" s="40"/>
      <c r="F3" s="40"/>
      <c r="G3" s="43"/>
      <c r="H3" s="43"/>
      <c r="I3" s="40"/>
      <c r="J3" s="40"/>
      <c r="K3" s="93"/>
      <c r="L3" s="40"/>
      <c r="M3" s="96"/>
      <c r="N3" s="40"/>
    </row>
    <row r="4" spans="2:15" ht="15">
      <c r="B4" s="3">
        <v>1</v>
      </c>
      <c r="C4" s="22">
        <v>2</v>
      </c>
      <c r="D4" s="20">
        <v>3</v>
      </c>
      <c r="E4" s="3">
        <v>4</v>
      </c>
      <c r="F4" s="3">
        <v>5</v>
      </c>
      <c r="G4" s="182">
        <v>6</v>
      </c>
      <c r="H4" s="183"/>
      <c r="I4" s="3">
        <v>7</v>
      </c>
      <c r="J4" s="180">
        <v>8</v>
      </c>
      <c r="K4" s="181"/>
      <c r="L4" s="180">
        <v>9</v>
      </c>
      <c r="M4" s="181"/>
      <c r="N4" s="85">
        <v>10</v>
      </c>
      <c r="O4" s="103">
        <v>11</v>
      </c>
    </row>
    <row r="5" spans="2:15" ht="213.75" customHeight="1">
      <c r="B5" s="4" t="s">
        <v>0</v>
      </c>
      <c r="C5" s="23" t="s">
        <v>1</v>
      </c>
      <c r="D5" s="48" t="s">
        <v>2</v>
      </c>
      <c r="E5" s="30" t="s">
        <v>3</v>
      </c>
      <c r="F5" s="4" t="s">
        <v>4</v>
      </c>
      <c r="G5" s="184" t="s">
        <v>5</v>
      </c>
      <c r="H5" s="185"/>
      <c r="I5" s="4" t="s">
        <v>100</v>
      </c>
      <c r="J5" s="178" t="s">
        <v>7</v>
      </c>
      <c r="K5" s="186"/>
      <c r="L5" s="178" t="s">
        <v>99</v>
      </c>
      <c r="M5" s="179"/>
      <c r="N5" s="83" t="s">
        <v>9</v>
      </c>
      <c r="O5" s="104" t="s">
        <v>101</v>
      </c>
    </row>
    <row r="6" spans="2:14" ht="15">
      <c r="B6" s="1"/>
      <c r="C6" s="13"/>
      <c r="D6" s="13"/>
      <c r="E6" s="1"/>
      <c r="F6" s="1"/>
      <c r="G6" s="2"/>
      <c r="H6" s="2"/>
      <c r="I6" s="1"/>
      <c r="J6" s="6"/>
      <c r="K6" s="94"/>
      <c r="L6" s="1"/>
      <c r="M6" s="97"/>
      <c r="N6" s="87"/>
    </row>
    <row r="7" spans="2:14" ht="15">
      <c r="B7" s="1"/>
      <c r="C7" s="13"/>
      <c r="D7" s="13"/>
      <c r="E7" s="1"/>
      <c r="F7" s="1"/>
      <c r="G7" s="2"/>
      <c r="H7" s="2"/>
      <c r="I7" s="1"/>
      <c r="J7" s="6"/>
      <c r="K7" s="94"/>
      <c r="L7" s="1"/>
      <c r="M7" s="97"/>
      <c r="N7" s="87"/>
    </row>
    <row r="8" spans="6:14" ht="15">
      <c r="F8">
        <f>SUM(F6:F7)</f>
        <v>0</v>
      </c>
      <c r="G8" s="8">
        <f>SUM(G6:G7)</f>
        <v>0</v>
      </c>
      <c r="H8" s="8">
        <f>SUM(H6:H7)</f>
        <v>0</v>
      </c>
      <c r="N8" s="28"/>
    </row>
    <row r="9" ht="15">
      <c r="N9" s="28"/>
    </row>
    <row r="10" spans="3:14" ht="15">
      <c r="C10" s="176" t="s">
        <v>72</v>
      </c>
      <c r="D10" s="177"/>
      <c r="F10" t="s">
        <v>122</v>
      </c>
      <c r="N10" s="28"/>
    </row>
    <row r="11" ht="15">
      <c r="N11" s="28"/>
    </row>
    <row r="12" spans="3:4" ht="15">
      <c r="C12" s="176" t="s">
        <v>71</v>
      </c>
      <c r="D12" s="177"/>
    </row>
    <row r="13" spans="3:6" ht="15">
      <c r="C13" s="176" t="s">
        <v>124</v>
      </c>
      <c r="D13" s="177"/>
      <c r="F13" t="s">
        <v>123</v>
      </c>
    </row>
  </sheetData>
  <mergeCells count="9">
    <mergeCell ref="C10:D10"/>
    <mergeCell ref="C13:D13"/>
    <mergeCell ref="C12:D12"/>
    <mergeCell ref="L5:M5"/>
    <mergeCell ref="L4:M4"/>
    <mergeCell ref="G4:H4"/>
    <mergeCell ref="G5:H5"/>
    <mergeCell ref="J5:K5"/>
    <mergeCell ref="J4:K4"/>
  </mergeCells>
  <printOptions/>
  <pageMargins left="0.5905511811023623" right="0.2362204724409449" top="0.7480314960629921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 topLeftCell="A1">
      <selection activeCell="A6" sqref="A6:XFD6"/>
    </sheetView>
  </sheetViews>
  <sheetFormatPr defaultColWidth="9.140625" defaultRowHeight="15"/>
  <cols>
    <col min="1" max="1" width="7.140625" style="0" customWidth="1"/>
    <col min="2" max="2" width="28.140625" style="0" customWidth="1"/>
    <col min="3" max="5" width="19.7109375" style="0" customWidth="1"/>
    <col min="6" max="6" width="17.00390625" style="0" customWidth="1"/>
    <col min="7" max="7" width="19.7109375" style="0" customWidth="1"/>
  </cols>
  <sheetData>
    <row r="2" spans="1:7" ht="55.5" customHeight="1">
      <c r="A2" s="212" t="s">
        <v>88</v>
      </c>
      <c r="B2" s="177"/>
      <c r="C2" s="177"/>
      <c r="D2" s="177"/>
      <c r="E2" s="177"/>
      <c r="F2" s="177"/>
      <c r="G2" s="177"/>
    </row>
    <row r="3" ht="15.75">
      <c r="A3" s="10" t="s">
        <v>89</v>
      </c>
    </row>
    <row r="4" spans="1:7" ht="85.5">
      <c r="A4" s="32" t="s">
        <v>0</v>
      </c>
      <c r="B4" s="34" t="s">
        <v>114</v>
      </c>
      <c r="C4" s="32" t="s">
        <v>115</v>
      </c>
      <c r="D4" s="32" t="s">
        <v>116</v>
      </c>
      <c r="E4" s="32" t="s">
        <v>117</v>
      </c>
      <c r="F4" s="32" t="s">
        <v>118</v>
      </c>
      <c r="G4" s="33" t="s">
        <v>119</v>
      </c>
    </row>
    <row r="5" spans="1:7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7" ht="15">
      <c r="A6" s="5"/>
      <c r="B6" s="5"/>
      <c r="C6" s="5"/>
      <c r="D6" s="5"/>
      <c r="E6" s="39"/>
      <c r="F6" s="112"/>
      <c r="G6" s="5"/>
    </row>
    <row r="10" spans="1:5" ht="15">
      <c r="A10" s="7" t="s">
        <v>72</v>
      </c>
      <c r="B10" s="35"/>
      <c r="D10" t="s">
        <v>122</v>
      </c>
      <c r="E10" s="8"/>
    </row>
    <row r="11" spans="1:5" ht="15">
      <c r="A11" s="7"/>
      <c r="B11" s="35"/>
      <c r="E11" s="8"/>
    </row>
    <row r="12" spans="1:5" ht="15">
      <c r="A12" s="7" t="s">
        <v>71</v>
      </c>
      <c r="B12" s="35"/>
      <c r="E12" s="8"/>
    </row>
    <row r="13" spans="1:5" ht="15">
      <c r="A13" s="7" t="s">
        <v>124</v>
      </c>
      <c r="B13" s="35"/>
      <c r="D13" t="s">
        <v>123</v>
      </c>
      <c r="E13" s="8"/>
    </row>
  </sheetData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 topLeftCell="A1">
      <selection activeCell="A1" sqref="A1:XFD1"/>
    </sheetView>
  </sheetViews>
  <sheetFormatPr defaultColWidth="9.140625" defaultRowHeight="15"/>
  <cols>
    <col min="1" max="7" width="15.57421875" style="0" customWidth="1"/>
  </cols>
  <sheetData>
    <row r="2" ht="15.75">
      <c r="A2" s="10" t="s">
        <v>90</v>
      </c>
    </row>
    <row r="3" ht="15.75">
      <c r="A3" s="10"/>
    </row>
    <row r="4" spans="1:7" ht="117">
      <c r="A4" s="32" t="s">
        <v>0</v>
      </c>
      <c r="B4" s="34" t="s">
        <v>114</v>
      </c>
      <c r="C4" s="32" t="s">
        <v>115</v>
      </c>
      <c r="D4" s="32" t="s">
        <v>116</v>
      </c>
      <c r="E4" s="32" t="s">
        <v>117</v>
      </c>
      <c r="F4" s="32" t="s">
        <v>118</v>
      </c>
      <c r="G4" s="33" t="s">
        <v>119</v>
      </c>
    </row>
    <row r="5" spans="1:7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 topLeftCell="A1">
      <selection activeCell="F12" sqref="F11:F12"/>
    </sheetView>
  </sheetViews>
  <sheetFormatPr defaultColWidth="9.140625" defaultRowHeight="15"/>
  <cols>
    <col min="1" max="1" width="5.7109375" style="0" customWidth="1"/>
    <col min="2" max="2" width="23.140625" style="0" customWidth="1"/>
    <col min="3" max="3" width="18.28125" style="0" customWidth="1"/>
    <col min="4" max="4" width="15.57421875" style="0" customWidth="1"/>
    <col min="5" max="5" width="32.421875" style="0" customWidth="1"/>
    <col min="6" max="6" width="16.7109375" style="0" customWidth="1"/>
    <col min="7" max="7" width="12.28125" style="0" customWidth="1"/>
  </cols>
  <sheetData>
    <row r="2" ht="15.75">
      <c r="A2" s="10" t="s">
        <v>91</v>
      </c>
    </row>
    <row r="4" spans="1:12" ht="64.5">
      <c r="A4" s="32" t="s">
        <v>0</v>
      </c>
      <c r="B4" s="34" t="s">
        <v>114</v>
      </c>
      <c r="C4" s="32" t="s">
        <v>115</v>
      </c>
      <c r="D4" s="32" t="s">
        <v>116</v>
      </c>
      <c r="E4" s="32" t="s">
        <v>117</v>
      </c>
      <c r="F4" s="32" t="s">
        <v>118</v>
      </c>
      <c r="G4" s="33" t="s">
        <v>119</v>
      </c>
      <c r="H4" s="19"/>
      <c r="I4" s="19"/>
      <c r="J4" s="19"/>
      <c r="K4" s="19"/>
      <c r="L4" s="19"/>
    </row>
    <row r="5" spans="1:7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7" ht="106.5" customHeight="1">
      <c r="A6" s="1" t="s">
        <v>120</v>
      </c>
      <c r="B6" s="5" t="s">
        <v>155</v>
      </c>
      <c r="C6" s="5" t="s">
        <v>121</v>
      </c>
      <c r="D6" s="36" t="s">
        <v>125</v>
      </c>
      <c r="E6" s="36" t="s">
        <v>126</v>
      </c>
      <c r="F6" s="1" t="s">
        <v>147</v>
      </c>
      <c r="G6" s="1">
        <v>7</v>
      </c>
    </row>
    <row r="10" spans="1:5" ht="15">
      <c r="A10" s="7" t="s">
        <v>72</v>
      </c>
      <c r="B10" s="35"/>
      <c r="D10" t="s">
        <v>122</v>
      </c>
      <c r="E10" s="8"/>
    </row>
    <row r="11" spans="1:5" ht="15">
      <c r="A11" s="7"/>
      <c r="B11" s="35"/>
      <c r="E11" s="8"/>
    </row>
    <row r="12" spans="1:5" ht="15">
      <c r="A12" s="7" t="s">
        <v>71</v>
      </c>
      <c r="B12" s="35"/>
      <c r="E12" s="8"/>
    </row>
    <row r="13" spans="1:5" ht="15">
      <c r="A13" s="7" t="s">
        <v>124</v>
      </c>
      <c r="B13" s="35"/>
      <c r="D13" t="s">
        <v>123</v>
      </c>
      <c r="E13" s="8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workbookViewId="0" topLeftCell="A1">
      <selection activeCell="A1" sqref="A1:XFD1"/>
    </sheetView>
  </sheetViews>
  <sheetFormatPr defaultColWidth="9.140625" defaultRowHeight="15"/>
  <sheetData>
    <row r="2" ht="15.75">
      <c r="A2" s="10" t="s">
        <v>92</v>
      </c>
    </row>
    <row r="3" ht="15.75">
      <c r="A3" s="10"/>
    </row>
    <row r="4" spans="1:14" ht="180">
      <c r="A4" s="32" t="s">
        <v>0</v>
      </c>
      <c r="B4" s="34" t="s">
        <v>114</v>
      </c>
      <c r="C4" s="32" t="s">
        <v>115</v>
      </c>
      <c r="D4" s="32" t="s">
        <v>116</v>
      </c>
      <c r="E4" s="32" t="s">
        <v>117</v>
      </c>
      <c r="F4" s="32" t="s">
        <v>118</v>
      </c>
      <c r="G4" s="33" t="s">
        <v>119</v>
      </c>
      <c r="H4" s="32" t="s">
        <v>0</v>
      </c>
      <c r="I4" s="34" t="s">
        <v>114</v>
      </c>
      <c r="J4" s="32" t="s">
        <v>115</v>
      </c>
      <c r="K4" s="32" t="s">
        <v>116</v>
      </c>
      <c r="L4" s="32" t="s">
        <v>117</v>
      </c>
      <c r="M4" s="32" t="s">
        <v>118</v>
      </c>
      <c r="N4" s="33" t="s">
        <v>119</v>
      </c>
    </row>
    <row r="5" spans="1:14" ht="1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1</v>
      </c>
      <c r="I5" s="31">
        <v>2</v>
      </c>
      <c r="J5" s="31">
        <v>3</v>
      </c>
      <c r="K5" s="31">
        <v>4</v>
      </c>
      <c r="L5" s="31">
        <v>5</v>
      </c>
      <c r="M5" s="31">
        <v>6</v>
      </c>
      <c r="N5" s="31">
        <v>7</v>
      </c>
    </row>
    <row r="6" spans="1:14" ht="15">
      <c r="A6" s="32"/>
      <c r="B6" s="34"/>
      <c r="C6" s="32"/>
      <c r="D6" s="32"/>
      <c r="E6" s="32"/>
      <c r="F6" s="32"/>
      <c r="G6" s="33"/>
      <c r="H6" s="32"/>
      <c r="I6" s="34"/>
      <c r="J6" s="32"/>
      <c r="K6" s="32"/>
      <c r="L6" s="32"/>
      <c r="M6" s="32"/>
      <c r="N6" s="33"/>
    </row>
    <row r="7" spans="1:14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 topLeftCell="A1">
      <selection activeCell="C29" sqref="C29"/>
    </sheetView>
  </sheetViews>
  <sheetFormatPr defaultColWidth="9.140625" defaultRowHeight="15"/>
  <sheetData>
    <row r="1" spans="1:14" ht="41.25" customHeight="1">
      <c r="A1" s="210" t="s">
        <v>93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80">
      <c r="A2" s="32" t="s">
        <v>0</v>
      </c>
      <c r="B2" s="34" t="s">
        <v>114</v>
      </c>
      <c r="C2" s="32" t="s">
        <v>115</v>
      </c>
      <c r="D2" s="32" t="s">
        <v>116</v>
      </c>
      <c r="E2" s="32" t="s">
        <v>117</v>
      </c>
      <c r="F2" s="32" t="s">
        <v>118</v>
      </c>
      <c r="G2" s="33" t="s">
        <v>119</v>
      </c>
      <c r="H2" s="32" t="s">
        <v>0</v>
      </c>
      <c r="I2" s="34" t="s">
        <v>114</v>
      </c>
      <c r="J2" s="32" t="s">
        <v>115</v>
      </c>
      <c r="K2" s="32" t="s">
        <v>116</v>
      </c>
      <c r="L2" s="32" t="s">
        <v>117</v>
      </c>
      <c r="M2" s="32" t="s">
        <v>118</v>
      </c>
      <c r="N2" s="33" t="s">
        <v>119</v>
      </c>
    </row>
    <row r="3" spans="1:14" ht="15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1</v>
      </c>
      <c r="I3" s="31">
        <v>2</v>
      </c>
      <c r="J3" s="31">
        <v>3</v>
      </c>
      <c r="K3" s="31">
        <v>4</v>
      </c>
      <c r="L3" s="31">
        <v>5</v>
      </c>
      <c r="M3" s="31">
        <v>6</v>
      </c>
      <c r="N3" s="31">
        <v>7</v>
      </c>
    </row>
    <row r="4" spans="1:14" ht="15">
      <c r="A4" s="32"/>
      <c r="B4" s="34"/>
      <c r="C4" s="32"/>
      <c r="D4" s="32"/>
      <c r="E4" s="32"/>
      <c r="F4" s="32"/>
      <c r="G4" s="33"/>
      <c r="H4" s="32"/>
      <c r="I4" s="34"/>
      <c r="J4" s="32"/>
      <c r="K4" s="32"/>
      <c r="L4" s="32"/>
      <c r="M4" s="32"/>
      <c r="N4" s="33"/>
    </row>
    <row r="5" spans="1:14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</sheetData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 topLeftCell="A1">
      <selection activeCell="K42" sqref="K42"/>
    </sheetView>
  </sheetViews>
  <sheetFormatPr defaultColWidth="9.140625" defaultRowHeight="15"/>
  <cols>
    <col min="1" max="1" width="8.7109375" style="28" customWidth="1"/>
    <col min="2" max="2" width="19.140625" style="60" customWidth="1"/>
    <col min="3" max="3" width="11.8515625" style="61" customWidth="1"/>
    <col min="4" max="4" width="4.00390625" style="28" customWidth="1"/>
    <col min="5" max="5" width="8.28125" style="61" customWidth="1"/>
    <col min="6" max="6" width="11.140625" style="28" customWidth="1"/>
    <col min="7" max="7" width="11.00390625" style="28" customWidth="1"/>
    <col min="8" max="8" width="3.421875" style="28" customWidth="1"/>
    <col min="9" max="10" width="9.140625" style="88" customWidth="1"/>
    <col min="11" max="11" width="16.421875" style="28" customWidth="1"/>
    <col min="12" max="12" width="8.57421875" style="61" customWidth="1"/>
    <col min="13" max="13" width="10.140625" style="28" customWidth="1"/>
    <col min="14" max="14" width="11.140625" style="28" customWidth="1"/>
  </cols>
  <sheetData>
    <row r="1" ht="23.25">
      <c r="A1" s="123"/>
    </row>
    <row r="2" ht="15.75">
      <c r="A2" s="59" t="s">
        <v>77</v>
      </c>
    </row>
    <row r="3" spans="1:14" ht="202.5">
      <c r="A3" s="62" t="s">
        <v>0</v>
      </c>
      <c r="B3" s="63" t="s">
        <v>1</v>
      </c>
      <c r="C3" s="58" t="s">
        <v>2</v>
      </c>
      <c r="D3" s="64" t="s">
        <v>3</v>
      </c>
      <c r="E3" s="62" t="s">
        <v>4</v>
      </c>
      <c r="F3" s="191" t="s">
        <v>5</v>
      </c>
      <c r="G3" s="192"/>
      <c r="H3" s="62" t="s">
        <v>100</v>
      </c>
      <c r="I3" s="193" t="s">
        <v>7</v>
      </c>
      <c r="J3" s="194"/>
      <c r="K3" s="193" t="s">
        <v>99</v>
      </c>
      <c r="L3" s="195"/>
      <c r="M3" s="62" t="s">
        <v>9</v>
      </c>
      <c r="N3" s="84" t="s">
        <v>101</v>
      </c>
    </row>
    <row r="4" spans="1:14" ht="15">
      <c r="A4" s="65">
        <v>1</v>
      </c>
      <c r="B4" s="65">
        <v>2</v>
      </c>
      <c r="C4" s="66">
        <v>3</v>
      </c>
      <c r="D4" s="64">
        <v>4</v>
      </c>
      <c r="E4" s="65">
        <v>5</v>
      </c>
      <c r="F4" s="187">
        <v>6</v>
      </c>
      <c r="G4" s="188"/>
      <c r="H4" s="65">
        <v>7</v>
      </c>
      <c r="I4" s="189">
        <v>8</v>
      </c>
      <c r="J4" s="190"/>
      <c r="K4" s="189">
        <v>9</v>
      </c>
      <c r="L4" s="190"/>
      <c r="M4" s="65">
        <v>10</v>
      </c>
      <c r="N4" s="86">
        <v>11</v>
      </c>
    </row>
    <row r="5" spans="1:14" ht="51.75" customHeight="1">
      <c r="A5" s="53">
        <v>1</v>
      </c>
      <c r="B5" s="54" t="s">
        <v>44</v>
      </c>
      <c r="C5" s="58" t="s">
        <v>45</v>
      </c>
      <c r="D5" s="53"/>
      <c r="E5" s="58" t="s">
        <v>98</v>
      </c>
      <c r="F5" s="57">
        <v>1</v>
      </c>
      <c r="G5" s="57">
        <v>1</v>
      </c>
      <c r="H5" s="53"/>
      <c r="I5" s="89">
        <v>39528</v>
      </c>
      <c r="J5" s="89"/>
      <c r="K5" s="53" t="s">
        <v>46</v>
      </c>
      <c r="L5" s="58"/>
      <c r="M5" s="53"/>
      <c r="N5" s="87"/>
    </row>
    <row r="6" spans="1:14" ht="32.25" customHeight="1">
      <c r="A6" s="53">
        <v>2</v>
      </c>
      <c r="B6" s="54" t="s">
        <v>47</v>
      </c>
      <c r="C6" s="55" t="s">
        <v>48</v>
      </c>
      <c r="D6" s="53"/>
      <c r="E6" s="58" t="s">
        <v>49</v>
      </c>
      <c r="F6" s="57">
        <v>58071.47</v>
      </c>
      <c r="G6" s="57">
        <v>9073.37</v>
      </c>
      <c r="H6" s="53"/>
      <c r="I6" s="89">
        <v>41018</v>
      </c>
      <c r="J6" s="89"/>
      <c r="K6" s="53" t="s">
        <v>36</v>
      </c>
      <c r="L6" s="58"/>
      <c r="M6" s="53"/>
      <c r="N6" s="87"/>
    </row>
    <row r="7" spans="1:14" ht="33.75" customHeight="1">
      <c r="A7" s="53">
        <v>3</v>
      </c>
      <c r="B7" s="54" t="s">
        <v>47</v>
      </c>
      <c r="C7" s="55" t="s">
        <v>48</v>
      </c>
      <c r="D7" s="53"/>
      <c r="E7" s="58" t="s">
        <v>50</v>
      </c>
      <c r="F7" s="57">
        <v>91635.72</v>
      </c>
      <c r="G7" s="57">
        <v>14317.6</v>
      </c>
      <c r="H7" s="53"/>
      <c r="I7" s="89">
        <v>41018</v>
      </c>
      <c r="J7" s="89"/>
      <c r="K7" s="53" t="s">
        <v>36</v>
      </c>
      <c r="L7" s="58"/>
      <c r="M7" s="53"/>
      <c r="N7" s="87"/>
    </row>
    <row r="8" spans="1:14" ht="37.5" customHeight="1">
      <c r="A8" s="53">
        <v>4</v>
      </c>
      <c r="B8" s="124" t="s">
        <v>47</v>
      </c>
      <c r="C8" s="125" t="s">
        <v>51</v>
      </c>
      <c r="D8" s="126"/>
      <c r="E8" s="127" t="s">
        <v>52</v>
      </c>
      <c r="F8" s="128">
        <v>112946.35</v>
      </c>
      <c r="G8" s="128">
        <v>17647.29</v>
      </c>
      <c r="H8" s="126"/>
      <c r="I8" s="129">
        <v>41655</v>
      </c>
      <c r="J8" s="129"/>
      <c r="K8" s="126" t="s">
        <v>53</v>
      </c>
      <c r="L8" s="130"/>
      <c r="M8" s="130" t="s">
        <v>154</v>
      </c>
      <c r="N8" s="131" t="s">
        <v>153</v>
      </c>
    </row>
    <row r="9" spans="1:14" ht="34.5" customHeight="1">
      <c r="A9" s="53">
        <v>5</v>
      </c>
      <c r="B9" s="54" t="s">
        <v>47</v>
      </c>
      <c r="C9" s="55" t="s">
        <v>54</v>
      </c>
      <c r="D9" s="53"/>
      <c r="E9" s="58" t="s">
        <v>55</v>
      </c>
      <c r="F9" s="57">
        <v>1</v>
      </c>
      <c r="G9" s="57">
        <v>1</v>
      </c>
      <c r="H9" s="53"/>
      <c r="I9" s="89">
        <v>41655</v>
      </c>
      <c r="J9" s="89"/>
      <c r="K9" s="53" t="s">
        <v>56</v>
      </c>
      <c r="L9" s="58"/>
      <c r="M9" s="53"/>
      <c r="N9" s="87"/>
    </row>
    <row r="10" spans="1:14" ht="34.5" customHeight="1">
      <c r="A10" s="53">
        <v>6</v>
      </c>
      <c r="B10" s="70" t="s">
        <v>47</v>
      </c>
      <c r="C10" s="71" t="s">
        <v>57</v>
      </c>
      <c r="D10" s="69"/>
      <c r="E10" s="144" t="s">
        <v>58</v>
      </c>
      <c r="F10" s="73">
        <v>253063.75</v>
      </c>
      <c r="G10" s="73">
        <v>39539.91</v>
      </c>
      <c r="H10" s="69"/>
      <c r="I10" s="90">
        <v>40373</v>
      </c>
      <c r="J10" s="90"/>
      <c r="K10" s="69" t="s">
        <v>59</v>
      </c>
      <c r="L10" s="72"/>
      <c r="M10" s="72" t="s">
        <v>172</v>
      </c>
      <c r="N10" s="102" t="s">
        <v>138</v>
      </c>
    </row>
    <row r="11" spans="1:14" ht="21.75" customHeight="1">
      <c r="A11" s="53">
        <v>7</v>
      </c>
      <c r="B11" s="54" t="s">
        <v>47</v>
      </c>
      <c r="C11" s="55" t="s">
        <v>60</v>
      </c>
      <c r="D11" s="53"/>
      <c r="E11" s="58" t="s">
        <v>61</v>
      </c>
      <c r="F11" s="57">
        <v>434385.22</v>
      </c>
      <c r="G11" s="57">
        <v>127535.5</v>
      </c>
      <c r="H11" s="53"/>
      <c r="I11" s="89">
        <v>39917</v>
      </c>
      <c r="J11" s="89"/>
      <c r="K11" s="53" t="s">
        <v>94</v>
      </c>
      <c r="L11" s="58"/>
      <c r="M11" s="53"/>
      <c r="N11" s="87"/>
    </row>
    <row r="12" spans="1:15" s="153" customFormat="1" ht="39" customHeight="1">
      <c r="A12" s="53">
        <v>8</v>
      </c>
      <c r="B12" s="146" t="s">
        <v>47</v>
      </c>
      <c r="C12" s="147" t="s">
        <v>62</v>
      </c>
      <c r="D12" s="145"/>
      <c r="E12" s="148" t="s">
        <v>63</v>
      </c>
      <c r="F12" s="149">
        <v>261673.01</v>
      </c>
      <c r="G12" s="149">
        <f>76927.21-2</f>
        <v>76925.21</v>
      </c>
      <c r="H12" s="145"/>
      <c r="I12" s="150">
        <v>39917</v>
      </c>
      <c r="J12" s="150"/>
      <c r="K12" s="145" t="s">
        <v>94</v>
      </c>
      <c r="L12" s="148"/>
      <c r="M12" s="151"/>
      <c r="N12" s="152"/>
      <c r="O12" s="153" t="s">
        <v>169</v>
      </c>
    </row>
    <row r="13" spans="1:14" ht="34.5" customHeight="1">
      <c r="A13" s="53">
        <v>9</v>
      </c>
      <c r="B13" s="54" t="s">
        <v>47</v>
      </c>
      <c r="C13" s="55" t="s">
        <v>95</v>
      </c>
      <c r="D13" s="53"/>
      <c r="E13" s="58" t="s">
        <v>64</v>
      </c>
      <c r="F13" s="57">
        <v>20837.54</v>
      </c>
      <c r="G13" s="57">
        <v>20837.54</v>
      </c>
      <c r="H13" s="53"/>
      <c r="I13" s="89">
        <v>41018</v>
      </c>
      <c r="J13" s="89"/>
      <c r="K13" s="53" t="s">
        <v>36</v>
      </c>
      <c r="L13" s="58"/>
      <c r="M13" s="53"/>
      <c r="N13" s="87"/>
    </row>
    <row r="14" spans="1:14" ht="30" customHeight="1">
      <c r="A14" s="53">
        <v>10</v>
      </c>
      <c r="B14" s="54" t="s">
        <v>65</v>
      </c>
      <c r="C14" s="55" t="s">
        <v>66</v>
      </c>
      <c r="D14" s="53"/>
      <c r="E14" s="58"/>
      <c r="F14" s="57">
        <v>354100</v>
      </c>
      <c r="G14" s="57"/>
      <c r="H14" s="53"/>
      <c r="I14" s="89">
        <v>41241</v>
      </c>
      <c r="J14" s="91"/>
      <c r="K14" s="53" t="s">
        <v>135</v>
      </c>
      <c r="L14" s="58"/>
      <c r="M14" s="53"/>
      <c r="N14" s="87"/>
    </row>
    <row r="15" spans="1:14" ht="27" customHeight="1">
      <c r="A15" s="53">
        <v>11</v>
      </c>
      <c r="B15" s="54" t="s">
        <v>67</v>
      </c>
      <c r="C15" s="55" t="s">
        <v>68</v>
      </c>
      <c r="D15" s="53"/>
      <c r="E15" s="58"/>
      <c r="F15" s="57">
        <v>360000</v>
      </c>
      <c r="G15" s="57"/>
      <c r="H15" s="53"/>
      <c r="I15" s="89">
        <v>41369</v>
      </c>
      <c r="J15" s="91"/>
      <c r="K15" s="53" t="s">
        <v>136</v>
      </c>
      <c r="L15" s="58"/>
      <c r="M15" s="53"/>
      <c r="N15" s="87"/>
    </row>
    <row r="16" spans="1:14" ht="28.5" customHeight="1">
      <c r="A16" s="53">
        <v>12</v>
      </c>
      <c r="B16" s="54" t="s">
        <v>67</v>
      </c>
      <c r="C16" s="55" t="s">
        <v>35</v>
      </c>
      <c r="D16" s="53"/>
      <c r="E16" s="58"/>
      <c r="F16" s="57">
        <v>495000</v>
      </c>
      <c r="G16" s="57"/>
      <c r="H16" s="53"/>
      <c r="I16" s="89">
        <v>39937</v>
      </c>
      <c r="J16" s="91"/>
      <c r="K16" s="75" t="s">
        <v>127</v>
      </c>
      <c r="L16" s="58"/>
      <c r="M16" s="53"/>
      <c r="N16" s="87"/>
    </row>
    <row r="17" spans="1:14" ht="27.75" customHeight="1">
      <c r="A17" s="53">
        <v>13</v>
      </c>
      <c r="B17" s="54" t="s">
        <v>67</v>
      </c>
      <c r="C17" s="55" t="s">
        <v>69</v>
      </c>
      <c r="D17" s="53"/>
      <c r="E17" s="58"/>
      <c r="F17" s="57">
        <v>647000</v>
      </c>
      <c r="G17" s="57"/>
      <c r="H17" s="53"/>
      <c r="I17" s="89">
        <v>40902</v>
      </c>
      <c r="J17" s="91"/>
      <c r="K17" s="53" t="s">
        <v>135</v>
      </c>
      <c r="L17" s="58"/>
      <c r="M17" s="53"/>
      <c r="N17" s="87"/>
    </row>
    <row r="18" spans="1:14" ht="27.75" customHeight="1">
      <c r="A18" s="53">
        <v>14</v>
      </c>
      <c r="B18" s="54" t="s">
        <v>67</v>
      </c>
      <c r="C18" s="55" t="s">
        <v>69</v>
      </c>
      <c r="D18" s="53"/>
      <c r="E18" s="58"/>
      <c r="F18" s="57">
        <v>74857.22</v>
      </c>
      <c r="G18" s="57"/>
      <c r="H18" s="53"/>
      <c r="I18" s="89">
        <v>40902</v>
      </c>
      <c r="J18" s="91"/>
      <c r="K18" s="53" t="s">
        <v>135</v>
      </c>
      <c r="L18" s="58"/>
      <c r="M18" s="53"/>
      <c r="N18" s="87"/>
    </row>
    <row r="19" spans="1:14" ht="39.75" customHeight="1">
      <c r="A19" s="53">
        <v>15</v>
      </c>
      <c r="B19" s="54" t="s">
        <v>67</v>
      </c>
      <c r="C19" s="55" t="s">
        <v>70</v>
      </c>
      <c r="D19" s="53"/>
      <c r="E19" s="58" t="s">
        <v>96</v>
      </c>
      <c r="F19" s="57">
        <v>1</v>
      </c>
      <c r="G19" s="57">
        <v>1</v>
      </c>
      <c r="H19" s="53"/>
      <c r="I19" s="89">
        <v>39528</v>
      </c>
      <c r="J19" s="89"/>
      <c r="K19" s="53" t="s">
        <v>46</v>
      </c>
      <c r="L19" s="58"/>
      <c r="M19" s="53"/>
      <c r="N19" s="87"/>
    </row>
    <row r="20" spans="1:14" s="28" customFormat="1" ht="30">
      <c r="A20" s="53">
        <v>16</v>
      </c>
      <c r="B20" s="54" t="s">
        <v>129</v>
      </c>
      <c r="C20" s="55"/>
      <c r="D20" s="53"/>
      <c r="E20" s="56" t="s">
        <v>130</v>
      </c>
      <c r="F20" s="57">
        <v>99995</v>
      </c>
      <c r="G20" s="57"/>
      <c r="H20" s="53"/>
      <c r="I20" s="89">
        <v>41976</v>
      </c>
      <c r="J20" s="89"/>
      <c r="K20" s="58" t="s">
        <v>131</v>
      </c>
      <c r="L20" s="58"/>
      <c r="M20" s="53"/>
      <c r="N20" s="87"/>
    </row>
    <row r="21" spans="1:14" ht="30">
      <c r="A21" s="53">
        <v>17</v>
      </c>
      <c r="B21" s="54" t="s">
        <v>37</v>
      </c>
      <c r="C21" s="58" t="s">
        <v>38</v>
      </c>
      <c r="D21" s="53"/>
      <c r="E21" s="58"/>
      <c r="F21" s="57">
        <v>99000</v>
      </c>
      <c r="G21" s="57"/>
      <c r="H21" s="53"/>
      <c r="I21" s="89">
        <v>40787</v>
      </c>
      <c r="J21" s="91"/>
      <c r="K21" s="53" t="s">
        <v>135</v>
      </c>
      <c r="L21" s="58"/>
      <c r="M21" s="53"/>
      <c r="N21" s="87"/>
    </row>
    <row r="22" spans="1:14" ht="30">
      <c r="A22" s="53">
        <v>18</v>
      </c>
      <c r="B22" s="54" t="s">
        <v>39</v>
      </c>
      <c r="C22" s="58" t="s">
        <v>35</v>
      </c>
      <c r="D22" s="53"/>
      <c r="E22" s="58"/>
      <c r="F22" s="57">
        <v>80350</v>
      </c>
      <c r="G22" s="57"/>
      <c r="H22" s="53"/>
      <c r="I22" s="89">
        <v>40543</v>
      </c>
      <c r="J22" s="91"/>
      <c r="K22" s="53" t="s">
        <v>135</v>
      </c>
      <c r="L22" s="58"/>
      <c r="M22" s="53"/>
      <c r="N22" s="87"/>
    </row>
    <row r="23" spans="1:14" ht="30">
      <c r="A23" s="53">
        <v>19</v>
      </c>
      <c r="B23" s="54" t="s">
        <v>40</v>
      </c>
      <c r="C23" s="58" t="s">
        <v>41</v>
      </c>
      <c r="D23" s="53"/>
      <c r="E23" s="58"/>
      <c r="F23" s="57">
        <v>231000</v>
      </c>
      <c r="G23" s="57"/>
      <c r="H23" s="53"/>
      <c r="I23" s="89">
        <v>40543</v>
      </c>
      <c r="J23" s="91"/>
      <c r="K23" s="53" t="s">
        <v>135</v>
      </c>
      <c r="L23" s="58"/>
      <c r="M23" s="53"/>
      <c r="N23" s="87"/>
    </row>
    <row r="24" spans="1:14" ht="30">
      <c r="A24" s="53">
        <v>20</v>
      </c>
      <c r="B24" s="54" t="s">
        <v>42</v>
      </c>
      <c r="C24" s="58" t="s">
        <v>43</v>
      </c>
      <c r="D24" s="53"/>
      <c r="E24" s="58"/>
      <c r="F24" s="57">
        <v>124650</v>
      </c>
      <c r="G24" s="57"/>
      <c r="H24" s="53"/>
      <c r="I24" s="89">
        <v>40543</v>
      </c>
      <c r="J24" s="91"/>
      <c r="K24" s="53" t="s">
        <v>135</v>
      </c>
      <c r="L24" s="58"/>
      <c r="M24" s="53"/>
      <c r="N24" s="87"/>
    </row>
    <row r="25" spans="1:14" ht="15">
      <c r="A25" s="53">
        <v>21</v>
      </c>
      <c r="B25" s="116" t="s">
        <v>170</v>
      </c>
      <c r="C25" s="55"/>
      <c r="D25" s="53"/>
      <c r="E25" s="56"/>
      <c r="F25" s="142">
        <v>24000</v>
      </c>
      <c r="G25" s="142">
        <v>24000</v>
      </c>
      <c r="H25" s="53"/>
      <c r="I25" s="89"/>
      <c r="J25" s="91"/>
      <c r="K25" s="53"/>
      <c r="L25" s="58"/>
      <c r="M25" s="53"/>
      <c r="N25" s="87"/>
    </row>
    <row r="26" spans="1:14" ht="30">
      <c r="A26" s="28">
        <v>22</v>
      </c>
      <c r="B26" s="26" t="s">
        <v>200</v>
      </c>
      <c r="C26" s="55" t="s">
        <v>201</v>
      </c>
      <c r="D26" s="1"/>
      <c r="E26" s="18"/>
      <c r="F26" s="27">
        <v>99000</v>
      </c>
      <c r="G26" s="27">
        <v>99000</v>
      </c>
      <c r="H26" s="53"/>
      <c r="I26" s="91"/>
      <c r="J26" s="91"/>
      <c r="K26" s="53" t="s">
        <v>204</v>
      </c>
      <c r="L26" s="53"/>
      <c r="M26" s="53"/>
      <c r="N26" s="53"/>
    </row>
    <row r="27" spans="1:14" s="28" customFormat="1" ht="15">
      <c r="A27" s="53"/>
      <c r="B27" s="54"/>
      <c r="C27" s="55"/>
      <c r="D27" s="53"/>
      <c r="E27" s="56"/>
      <c r="F27" s="111">
        <f>SUM(F5:F26)</f>
        <v>3921568.2800000003</v>
      </c>
      <c r="G27" s="111">
        <f>SUM(G5:G26)</f>
        <v>428879.42</v>
      </c>
      <c r="H27" s="53"/>
      <c r="I27" s="89"/>
      <c r="J27" s="100"/>
      <c r="K27" s="58"/>
      <c r="L27" s="101"/>
      <c r="M27" s="53"/>
      <c r="N27" s="53"/>
    </row>
    <row r="28" ht="15">
      <c r="L28" s="28"/>
    </row>
    <row r="29" spans="2:6" ht="15">
      <c r="B29" s="67" t="s">
        <v>72</v>
      </c>
      <c r="C29" s="60"/>
      <c r="E29" s="28" t="s">
        <v>122</v>
      </c>
      <c r="F29" s="68"/>
    </row>
    <row r="30" spans="2:6" ht="15">
      <c r="B30" s="67"/>
      <c r="C30" s="60"/>
      <c r="E30" s="28"/>
      <c r="F30" s="68"/>
    </row>
    <row r="31" spans="2:6" ht="15">
      <c r="B31" s="67" t="s">
        <v>71</v>
      </c>
      <c r="C31" s="60"/>
      <c r="E31" s="28"/>
      <c r="F31" s="68"/>
    </row>
    <row r="32" spans="2:6" ht="15">
      <c r="B32" s="67" t="s">
        <v>124</v>
      </c>
      <c r="C32" s="60"/>
      <c r="E32" s="28" t="s">
        <v>207</v>
      </c>
      <c r="F32" s="68"/>
    </row>
    <row r="34" spans="1:19" ht="45">
      <c r="A34" s="25">
        <v>23</v>
      </c>
      <c r="B34" s="26" t="s">
        <v>156</v>
      </c>
      <c r="C34" s="29" t="s">
        <v>157</v>
      </c>
      <c r="D34" s="25"/>
      <c r="E34" s="29" t="s">
        <v>158</v>
      </c>
      <c r="F34" s="27">
        <v>600000</v>
      </c>
      <c r="G34" s="27">
        <v>0</v>
      </c>
      <c r="H34" s="25"/>
      <c r="I34" s="133">
        <v>41974</v>
      </c>
      <c r="J34" s="134">
        <v>42389</v>
      </c>
      <c r="K34" s="25" t="s">
        <v>135</v>
      </c>
      <c r="L34" s="135" t="s">
        <v>159</v>
      </c>
      <c r="M34" s="113"/>
      <c r="N34" s="113"/>
      <c r="O34" s="113" t="s">
        <v>163</v>
      </c>
      <c r="P34" s="113"/>
      <c r="Q34" s="113"/>
      <c r="R34" s="113"/>
      <c r="S34" s="113" t="s">
        <v>165</v>
      </c>
    </row>
    <row r="35" spans="1:19" s="28" customFormat="1" ht="36.75">
      <c r="A35" s="25">
        <v>24</v>
      </c>
      <c r="B35" s="26" t="s">
        <v>160</v>
      </c>
      <c r="C35" s="24" t="s">
        <v>41</v>
      </c>
      <c r="D35" s="25"/>
      <c r="E35" s="136" t="s">
        <v>161</v>
      </c>
      <c r="F35" s="137">
        <v>410000</v>
      </c>
      <c r="G35" s="27">
        <v>0</v>
      </c>
      <c r="H35" s="25"/>
      <c r="I35" s="133">
        <v>41996</v>
      </c>
      <c r="J35" s="134">
        <v>42389</v>
      </c>
      <c r="K35" s="29" t="s">
        <v>162</v>
      </c>
      <c r="L35" s="135" t="s">
        <v>159</v>
      </c>
      <c r="M35" s="25"/>
      <c r="N35" s="138"/>
      <c r="O35" s="113"/>
      <c r="P35" s="113"/>
      <c r="Q35" s="113"/>
      <c r="R35" s="113"/>
      <c r="S35" s="113"/>
    </row>
    <row r="36" ht="15">
      <c r="F36" s="68">
        <f>F34+F35</f>
        <v>1010000</v>
      </c>
    </row>
    <row r="40" ht="15">
      <c r="F40" s="68">
        <f>F27+F36</f>
        <v>4931568.28</v>
      </c>
    </row>
  </sheetData>
  <mergeCells count="6">
    <mergeCell ref="F4:G4"/>
    <mergeCell ref="I4:J4"/>
    <mergeCell ref="K4:L4"/>
    <mergeCell ref="F3:G3"/>
    <mergeCell ref="I3:J3"/>
    <mergeCell ref="K3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 topLeftCell="A1">
      <selection activeCell="E31" sqref="E31"/>
    </sheetView>
  </sheetViews>
  <sheetFormatPr defaultColWidth="9.140625" defaultRowHeight="15"/>
  <sheetData>
    <row r="1" ht="15.75">
      <c r="A1" s="10" t="s">
        <v>80</v>
      </c>
    </row>
    <row r="3" spans="1:14" ht="147.75" customHeight="1">
      <c r="A3" s="4" t="s">
        <v>0</v>
      </c>
      <c r="B3" s="23" t="s">
        <v>1</v>
      </c>
      <c r="C3" s="12" t="s">
        <v>2</v>
      </c>
      <c r="D3" s="16" t="s">
        <v>3</v>
      </c>
      <c r="E3" s="4" t="s">
        <v>4</v>
      </c>
      <c r="F3" s="184" t="s">
        <v>5</v>
      </c>
      <c r="G3" s="185"/>
      <c r="H3" s="4" t="s">
        <v>100</v>
      </c>
      <c r="I3" s="178" t="s">
        <v>7</v>
      </c>
      <c r="J3" s="186"/>
      <c r="K3" s="178" t="s">
        <v>99</v>
      </c>
      <c r="L3" s="179"/>
      <c r="M3" s="4" t="s">
        <v>9</v>
      </c>
      <c r="N3" s="4" t="s">
        <v>101</v>
      </c>
    </row>
    <row r="4" spans="1:14" ht="15">
      <c r="A4" s="37">
        <v>1</v>
      </c>
      <c r="B4" s="37">
        <v>2</v>
      </c>
      <c r="C4" s="38">
        <v>3</v>
      </c>
      <c r="D4" s="16">
        <v>4</v>
      </c>
      <c r="E4" s="37">
        <v>5</v>
      </c>
      <c r="F4" s="196">
        <v>6</v>
      </c>
      <c r="G4" s="197"/>
      <c r="H4" s="37">
        <v>7</v>
      </c>
      <c r="I4" s="198">
        <v>8</v>
      </c>
      <c r="J4" s="199"/>
      <c r="K4" s="198">
        <v>9</v>
      </c>
      <c r="L4" s="199"/>
      <c r="M4" s="37">
        <v>10</v>
      </c>
      <c r="N4" s="37">
        <v>11</v>
      </c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6">
    <mergeCell ref="F4:G4"/>
    <mergeCell ref="I4:J4"/>
    <mergeCell ref="K4:L4"/>
    <mergeCell ref="F3:G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 topLeftCell="A26">
      <selection activeCell="D49" sqref="D49"/>
    </sheetView>
  </sheetViews>
  <sheetFormatPr defaultColWidth="9.140625" defaultRowHeight="15"/>
  <cols>
    <col min="1" max="1" width="4.421875" style="0" customWidth="1"/>
    <col min="2" max="2" width="3.00390625" style="0" customWidth="1"/>
    <col min="3" max="3" width="17.00390625" style="0" customWidth="1"/>
    <col min="4" max="4" width="17.421875" style="118" customWidth="1"/>
    <col min="5" max="5" width="18.421875" style="47" customWidth="1"/>
    <col min="6" max="6" width="7.421875" style="0" customWidth="1"/>
    <col min="7" max="7" width="12.28125" style="0" customWidth="1"/>
    <col min="8" max="8" width="12.7109375" style="0" customWidth="1"/>
    <col min="9" max="9" width="4.28125" style="0" customWidth="1"/>
    <col min="10" max="10" width="10.421875" style="0" customWidth="1"/>
    <col min="11" max="11" width="8.00390625" style="0" customWidth="1"/>
    <col min="12" max="12" width="9.28125" style="0" customWidth="1"/>
    <col min="13" max="13" width="6.7109375" style="0" customWidth="1"/>
    <col min="14" max="14" width="6.00390625" style="0" customWidth="1"/>
    <col min="15" max="15" width="5.140625" style="0" customWidth="1"/>
    <col min="16" max="16" width="4.140625" style="0" customWidth="1"/>
  </cols>
  <sheetData>
    <row r="1" ht="15.75" customHeight="1" hidden="1">
      <c r="B1" s="10" t="s">
        <v>81</v>
      </c>
    </row>
    <row r="2" ht="15.75" customHeight="1">
      <c r="B2" s="10"/>
    </row>
    <row r="3" spans="2:3" ht="15.75" customHeight="1">
      <c r="B3" s="10"/>
      <c r="C3" s="44" t="s">
        <v>81</v>
      </c>
    </row>
    <row r="4" spans="2:15" ht="169.5" customHeight="1">
      <c r="B4" s="4" t="s">
        <v>0</v>
      </c>
      <c r="C4" s="15" t="s">
        <v>1</v>
      </c>
      <c r="D4" s="119" t="s">
        <v>2</v>
      </c>
      <c r="E4" s="16" t="s">
        <v>3</v>
      </c>
      <c r="F4" s="17" t="s">
        <v>190</v>
      </c>
      <c r="G4" s="184" t="s">
        <v>5</v>
      </c>
      <c r="H4" s="185"/>
      <c r="I4" s="4" t="s">
        <v>6</v>
      </c>
      <c r="J4" s="178" t="s">
        <v>7</v>
      </c>
      <c r="K4" s="179"/>
      <c r="L4" s="178" t="s">
        <v>8</v>
      </c>
      <c r="M4" s="179"/>
      <c r="N4" s="4" t="s">
        <v>9</v>
      </c>
      <c r="O4" s="17" t="s">
        <v>10</v>
      </c>
    </row>
    <row r="5" spans="2:15" ht="15.75" customHeight="1">
      <c r="B5" s="37">
        <v>1</v>
      </c>
      <c r="C5" s="37">
        <v>2</v>
      </c>
      <c r="D5" s="120">
        <v>3</v>
      </c>
      <c r="E5" s="16">
        <v>4</v>
      </c>
      <c r="F5" s="37">
        <v>5</v>
      </c>
      <c r="G5" s="196">
        <v>6</v>
      </c>
      <c r="H5" s="197"/>
      <c r="I5" s="37">
        <v>7</v>
      </c>
      <c r="J5" s="198">
        <v>8</v>
      </c>
      <c r="K5" s="199"/>
      <c r="L5" s="198">
        <v>9</v>
      </c>
      <c r="M5" s="199"/>
      <c r="N5" s="37">
        <v>10</v>
      </c>
      <c r="O5" s="37">
        <v>11</v>
      </c>
    </row>
    <row r="6" spans="2:15" ht="72.75" customHeight="1">
      <c r="B6" s="1">
        <v>25</v>
      </c>
      <c r="C6" s="14" t="s">
        <v>12</v>
      </c>
      <c r="D6" s="121" t="s">
        <v>13</v>
      </c>
      <c r="E6" s="46" t="s">
        <v>181</v>
      </c>
      <c r="F6" s="1">
        <v>238</v>
      </c>
      <c r="G6" s="2">
        <v>1</v>
      </c>
      <c r="H6" s="2">
        <v>1</v>
      </c>
      <c r="I6" s="1"/>
      <c r="J6" s="6">
        <v>39528</v>
      </c>
      <c r="K6" s="6"/>
      <c r="L6" s="1" t="s">
        <v>46</v>
      </c>
      <c r="M6" s="1"/>
      <c r="N6" s="1"/>
      <c r="O6" s="1"/>
    </row>
    <row r="7" spans="2:15" ht="72.75" customHeight="1">
      <c r="B7" s="1">
        <v>26</v>
      </c>
      <c r="C7" s="14" t="s">
        <v>11</v>
      </c>
      <c r="D7" s="121" t="s">
        <v>22</v>
      </c>
      <c r="E7" s="117" t="s">
        <v>192</v>
      </c>
      <c r="F7" s="1">
        <v>553</v>
      </c>
      <c r="G7" s="2">
        <v>1</v>
      </c>
      <c r="H7" s="2">
        <v>1</v>
      </c>
      <c r="I7" s="1"/>
      <c r="J7" s="6">
        <v>39528</v>
      </c>
      <c r="K7" s="6"/>
      <c r="L7" s="1" t="s">
        <v>46</v>
      </c>
      <c r="M7" s="1"/>
      <c r="N7" s="1"/>
      <c r="O7" s="1"/>
    </row>
    <row r="8" spans="2:15" ht="72.75" customHeight="1">
      <c r="B8" s="1">
        <v>27</v>
      </c>
      <c r="C8" s="14" t="s">
        <v>11</v>
      </c>
      <c r="D8" s="121" t="s">
        <v>23</v>
      </c>
      <c r="E8" s="117" t="s">
        <v>193</v>
      </c>
      <c r="F8" s="1">
        <v>602</v>
      </c>
      <c r="G8" s="2">
        <v>1</v>
      </c>
      <c r="H8" s="2">
        <v>1</v>
      </c>
      <c r="I8" s="1"/>
      <c r="J8" s="6">
        <v>39528</v>
      </c>
      <c r="K8" s="6"/>
      <c r="L8" s="1" t="s">
        <v>46</v>
      </c>
      <c r="M8" s="1"/>
      <c r="N8" s="1"/>
      <c r="O8" s="1"/>
    </row>
    <row r="9" spans="2:15" ht="72.75" customHeight="1">
      <c r="B9" s="1">
        <v>28</v>
      </c>
      <c r="C9" s="14" t="s">
        <v>11</v>
      </c>
      <c r="D9" s="121" t="s">
        <v>30</v>
      </c>
      <c r="E9" s="117" t="s">
        <v>194</v>
      </c>
      <c r="F9" s="1">
        <v>945</v>
      </c>
      <c r="G9" s="2">
        <v>1</v>
      </c>
      <c r="H9" s="2">
        <v>1</v>
      </c>
      <c r="I9" s="1"/>
      <c r="J9" s="6">
        <v>39528</v>
      </c>
      <c r="K9" s="6"/>
      <c r="L9" s="1" t="s">
        <v>46</v>
      </c>
      <c r="M9" s="1"/>
      <c r="N9" s="1"/>
      <c r="O9" s="1"/>
    </row>
    <row r="10" spans="2:15" ht="72.75" customHeight="1">
      <c r="B10" s="1">
        <v>29</v>
      </c>
      <c r="C10" s="14" t="s">
        <v>11</v>
      </c>
      <c r="D10" s="121" t="s">
        <v>27</v>
      </c>
      <c r="E10" s="117" t="s">
        <v>187</v>
      </c>
      <c r="F10" s="1">
        <v>795</v>
      </c>
      <c r="G10" s="2">
        <v>1</v>
      </c>
      <c r="H10" s="2">
        <v>1</v>
      </c>
      <c r="I10" s="1"/>
      <c r="J10" s="6">
        <v>41095</v>
      </c>
      <c r="K10" s="6"/>
      <c r="L10" s="1" t="s">
        <v>14</v>
      </c>
      <c r="M10" s="1"/>
      <c r="N10" s="1"/>
      <c r="O10" s="1"/>
    </row>
    <row r="11" spans="2:15" ht="72.75" customHeight="1">
      <c r="B11" s="1">
        <v>30</v>
      </c>
      <c r="C11" s="14" t="s">
        <v>11</v>
      </c>
      <c r="D11" s="121" t="s">
        <v>24</v>
      </c>
      <c r="E11" s="117" t="s">
        <v>186</v>
      </c>
      <c r="F11" s="1">
        <v>373</v>
      </c>
      <c r="G11" s="2">
        <v>1</v>
      </c>
      <c r="H11" s="2">
        <v>1</v>
      </c>
      <c r="I11" s="1"/>
      <c r="J11" s="6">
        <v>41095</v>
      </c>
      <c r="K11" s="6"/>
      <c r="L11" s="1" t="s">
        <v>14</v>
      </c>
      <c r="M11" s="1"/>
      <c r="N11" s="1"/>
      <c r="O11" s="1"/>
    </row>
    <row r="12" spans="2:15" ht="72.75" customHeight="1">
      <c r="B12" s="1">
        <v>31</v>
      </c>
      <c r="C12" s="14" t="s">
        <v>11</v>
      </c>
      <c r="D12" s="121" t="s">
        <v>16</v>
      </c>
      <c r="E12" s="46" t="s">
        <v>185</v>
      </c>
      <c r="F12" s="1">
        <v>110</v>
      </c>
      <c r="G12" s="2">
        <v>1</v>
      </c>
      <c r="H12" s="2">
        <v>1</v>
      </c>
      <c r="I12" s="1"/>
      <c r="J12" s="6">
        <v>41095</v>
      </c>
      <c r="K12" s="6"/>
      <c r="L12" s="1" t="s">
        <v>14</v>
      </c>
      <c r="M12" s="1"/>
      <c r="N12" s="1"/>
      <c r="O12" s="1"/>
    </row>
    <row r="13" spans="2:15" ht="72.75" customHeight="1">
      <c r="B13" s="1">
        <v>32</v>
      </c>
      <c r="C13" s="14" t="s">
        <v>11</v>
      </c>
      <c r="D13" s="121" t="s">
        <v>25</v>
      </c>
      <c r="E13" s="117" t="s">
        <v>184</v>
      </c>
      <c r="F13" s="1">
        <v>352</v>
      </c>
      <c r="G13" s="2">
        <v>1</v>
      </c>
      <c r="H13" s="2">
        <v>1</v>
      </c>
      <c r="I13" s="1"/>
      <c r="J13" s="6">
        <v>41095</v>
      </c>
      <c r="K13" s="6"/>
      <c r="L13" s="1" t="s">
        <v>14</v>
      </c>
      <c r="M13" s="1"/>
      <c r="N13" s="1"/>
      <c r="O13" s="1"/>
    </row>
    <row r="14" spans="2:15" ht="72.75" customHeight="1">
      <c r="B14" s="1">
        <v>33</v>
      </c>
      <c r="C14" s="14" t="s">
        <v>11</v>
      </c>
      <c r="D14" s="121" t="s">
        <v>28</v>
      </c>
      <c r="E14" s="117" t="s">
        <v>183</v>
      </c>
      <c r="F14" s="1">
        <v>626</v>
      </c>
      <c r="G14" s="2">
        <v>1</v>
      </c>
      <c r="H14" s="2">
        <v>1</v>
      </c>
      <c r="I14" s="1"/>
      <c r="J14" s="6">
        <v>41095</v>
      </c>
      <c r="K14" s="6"/>
      <c r="L14" s="1" t="s">
        <v>14</v>
      </c>
      <c r="M14" s="1"/>
      <c r="N14" s="1"/>
      <c r="O14" s="1"/>
    </row>
    <row r="15" spans="2:17" ht="72.75" customHeight="1">
      <c r="B15" s="1">
        <v>34</v>
      </c>
      <c r="C15" s="14" t="s">
        <v>11</v>
      </c>
      <c r="D15" s="121" t="s">
        <v>33</v>
      </c>
      <c r="E15" s="117" t="s">
        <v>182</v>
      </c>
      <c r="F15" s="1">
        <v>815</v>
      </c>
      <c r="G15" s="2">
        <v>1</v>
      </c>
      <c r="H15" s="2">
        <v>1</v>
      </c>
      <c r="I15" s="1"/>
      <c r="J15" s="6">
        <v>41095</v>
      </c>
      <c r="K15" s="6"/>
      <c r="L15" s="1" t="s">
        <v>14</v>
      </c>
      <c r="M15" s="1"/>
      <c r="N15" s="1"/>
      <c r="O15" s="1"/>
      <c r="Q15" t="s">
        <v>197</v>
      </c>
    </row>
    <row r="16" spans="2:15" ht="72.75" customHeight="1">
      <c r="B16" s="1">
        <v>35</v>
      </c>
      <c r="C16" s="14" t="s">
        <v>11</v>
      </c>
      <c r="D16" s="121" t="s">
        <v>17</v>
      </c>
      <c r="E16" s="46" t="s">
        <v>177</v>
      </c>
      <c r="F16" s="1">
        <v>589</v>
      </c>
      <c r="G16" s="2">
        <v>1</v>
      </c>
      <c r="H16" s="2">
        <v>1</v>
      </c>
      <c r="I16" s="1"/>
      <c r="J16" s="6">
        <v>39528</v>
      </c>
      <c r="K16" s="6"/>
      <c r="L16" s="1" t="s">
        <v>46</v>
      </c>
      <c r="M16" s="1"/>
      <c r="N16" s="1"/>
      <c r="O16" s="1"/>
    </row>
    <row r="17" spans="2:15" ht="72.75" customHeight="1">
      <c r="B17" s="1">
        <v>36</v>
      </c>
      <c r="C17" s="14" t="s">
        <v>11</v>
      </c>
      <c r="D17" s="121" t="s">
        <v>19</v>
      </c>
      <c r="E17" s="46" t="s">
        <v>176</v>
      </c>
      <c r="F17" s="1">
        <v>467</v>
      </c>
      <c r="G17" s="2">
        <v>1</v>
      </c>
      <c r="H17" s="2">
        <v>1</v>
      </c>
      <c r="I17" s="1"/>
      <c r="J17" s="6">
        <v>39528</v>
      </c>
      <c r="K17" s="6"/>
      <c r="L17" s="1" t="s">
        <v>46</v>
      </c>
      <c r="M17" s="1"/>
      <c r="N17" s="1"/>
      <c r="O17" s="1"/>
    </row>
    <row r="18" spans="2:15" ht="72.75" customHeight="1">
      <c r="B18" s="1">
        <v>37</v>
      </c>
      <c r="C18" s="14" t="s">
        <v>11</v>
      </c>
      <c r="D18" s="121" t="s">
        <v>29</v>
      </c>
      <c r="E18" s="117" t="s">
        <v>178</v>
      </c>
      <c r="F18" s="1">
        <v>555</v>
      </c>
      <c r="G18" s="2">
        <v>1</v>
      </c>
      <c r="H18" s="2">
        <v>1</v>
      </c>
      <c r="I18" s="1"/>
      <c r="J18" s="6">
        <v>39528</v>
      </c>
      <c r="K18" s="6"/>
      <c r="L18" s="1" t="s">
        <v>46</v>
      </c>
      <c r="M18" s="1"/>
      <c r="N18" s="1"/>
      <c r="O18" s="1"/>
    </row>
    <row r="19" spans="2:15" ht="72.75" customHeight="1">
      <c r="B19" s="1">
        <v>38</v>
      </c>
      <c r="C19" s="14" t="s">
        <v>11</v>
      </c>
      <c r="D19" s="121" t="s">
        <v>31</v>
      </c>
      <c r="E19" s="117" t="s">
        <v>174</v>
      </c>
      <c r="F19" s="1">
        <v>768</v>
      </c>
      <c r="G19" s="2">
        <v>1</v>
      </c>
      <c r="H19" s="2">
        <v>1</v>
      </c>
      <c r="I19" s="1"/>
      <c r="J19" s="6">
        <v>39528</v>
      </c>
      <c r="K19" s="6"/>
      <c r="L19" s="1" t="s">
        <v>46</v>
      </c>
      <c r="M19" s="1"/>
      <c r="N19" s="1"/>
      <c r="O19" s="1"/>
    </row>
    <row r="20" spans="2:16" ht="72.75" customHeight="1">
      <c r="B20" s="1">
        <v>39</v>
      </c>
      <c r="C20" s="14" t="s">
        <v>11</v>
      </c>
      <c r="D20" s="121" t="s">
        <v>32</v>
      </c>
      <c r="E20" s="117" t="s">
        <v>195</v>
      </c>
      <c r="F20" s="1">
        <v>1209</v>
      </c>
      <c r="G20" s="2">
        <v>1</v>
      </c>
      <c r="H20" s="2">
        <v>1</v>
      </c>
      <c r="I20" s="1"/>
      <c r="J20" s="6">
        <v>39528</v>
      </c>
      <c r="K20" s="6"/>
      <c r="L20" s="1" t="s">
        <v>46</v>
      </c>
      <c r="M20" s="1"/>
      <c r="N20" s="1"/>
      <c r="O20" s="1"/>
      <c r="P20" t="s">
        <v>173</v>
      </c>
    </row>
    <row r="21" spans="2:15" ht="72.75" customHeight="1">
      <c r="B21" s="1">
        <v>40</v>
      </c>
      <c r="C21" s="14" t="s">
        <v>11</v>
      </c>
      <c r="D21" s="121" t="s">
        <v>15</v>
      </c>
      <c r="E21" s="117" t="s">
        <v>175</v>
      </c>
      <c r="F21" s="1">
        <v>172</v>
      </c>
      <c r="G21" s="2">
        <v>1</v>
      </c>
      <c r="H21" s="2">
        <v>1</v>
      </c>
      <c r="I21" s="1"/>
      <c r="J21" s="6">
        <v>39528</v>
      </c>
      <c r="K21" s="6"/>
      <c r="L21" s="1" t="s">
        <v>46</v>
      </c>
      <c r="M21" s="1"/>
      <c r="N21" s="1"/>
      <c r="O21" s="1"/>
    </row>
    <row r="22" spans="2:15" ht="72.75" customHeight="1">
      <c r="B22" s="1">
        <v>41</v>
      </c>
      <c r="C22" s="14" t="s">
        <v>11</v>
      </c>
      <c r="D22" s="121" t="s">
        <v>26</v>
      </c>
      <c r="E22" s="117" t="s">
        <v>196</v>
      </c>
      <c r="F22" s="1">
        <v>733</v>
      </c>
      <c r="G22" s="2">
        <v>1</v>
      </c>
      <c r="H22" s="2">
        <v>1</v>
      </c>
      <c r="I22" s="1"/>
      <c r="J22" s="6">
        <v>39528</v>
      </c>
      <c r="K22" s="6"/>
      <c r="L22" s="1" t="s">
        <v>46</v>
      </c>
      <c r="M22" s="1"/>
      <c r="N22" s="1"/>
      <c r="O22" s="1"/>
    </row>
    <row r="23" spans="2:15" ht="72.75" customHeight="1">
      <c r="B23" s="1">
        <v>42</v>
      </c>
      <c r="C23" s="14" t="s">
        <v>11</v>
      </c>
      <c r="D23" s="121" t="s">
        <v>34</v>
      </c>
      <c r="E23" s="46" t="s">
        <v>189</v>
      </c>
      <c r="F23" s="1">
        <v>1853</v>
      </c>
      <c r="G23" s="2">
        <v>1</v>
      </c>
      <c r="H23" s="2">
        <v>1</v>
      </c>
      <c r="I23" s="1"/>
      <c r="J23" s="6">
        <v>41095</v>
      </c>
      <c r="K23" s="6"/>
      <c r="L23" s="1" t="s">
        <v>14</v>
      </c>
      <c r="M23" s="1"/>
      <c r="N23" s="1"/>
      <c r="O23" s="1"/>
    </row>
    <row r="24" spans="2:15" ht="72.75" customHeight="1">
      <c r="B24" s="1">
        <v>43</v>
      </c>
      <c r="C24" s="14" t="s">
        <v>11</v>
      </c>
      <c r="D24" s="121" t="s">
        <v>18</v>
      </c>
      <c r="E24" s="117" t="s">
        <v>188</v>
      </c>
      <c r="F24" s="1">
        <v>422</v>
      </c>
      <c r="G24" s="2">
        <v>1</v>
      </c>
      <c r="H24" s="2">
        <v>1</v>
      </c>
      <c r="I24" s="1"/>
      <c r="J24" s="6">
        <v>41095</v>
      </c>
      <c r="K24" s="6"/>
      <c r="L24" s="1" t="s">
        <v>14</v>
      </c>
      <c r="M24" s="1"/>
      <c r="N24" s="1"/>
      <c r="O24" s="1"/>
    </row>
    <row r="25" spans="2:15" ht="72.75" customHeight="1">
      <c r="B25" s="1">
        <v>44</v>
      </c>
      <c r="C25" s="14" t="s">
        <v>11</v>
      </c>
      <c r="D25" s="121" t="s">
        <v>20</v>
      </c>
      <c r="E25" s="117" t="s">
        <v>179</v>
      </c>
      <c r="F25" s="1">
        <v>520</v>
      </c>
      <c r="G25" s="2">
        <v>1</v>
      </c>
      <c r="H25" s="2">
        <v>1</v>
      </c>
      <c r="I25" s="1"/>
      <c r="J25" s="6">
        <v>39528</v>
      </c>
      <c r="K25" s="6"/>
      <c r="L25" s="1" t="s">
        <v>46</v>
      </c>
      <c r="M25" s="1"/>
      <c r="N25" s="1"/>
      <c r="O25" s="1"/>
    </row>
    <row r="26" spans="2:15" ht="72.75" customHeight="1">
      <c r="B26" s="1">
        <v>45</v>
      </c>
      <c r="C26" s="14" t="s">
        <v>11</v>
      </c>
      <c r="D26" s="121" t="s">
        <v>21</v>
      </c>
      <c r="E26" s="117" t="s">
        <v>180</v>
      </c>
      <c r="F26" s="1">
        <v>449</v>
      </c>
      <c r="G26" s="2">
        <v>1</v>
      </c>
      <c r="H26" s="2">
        <v>1</v>
      </c>
      <c r="I26" s="1"/>
      <c r="J26" s="6">
        <v>39528</v>
      </c>
      <c r="K26" s="6"/>
      <c r="L26" s="1" t="s">
        <v>46</v>
      </c>
      <c r="M26" s="1"/>
      <c r="N26" s="1"/>
      <c r="O26" s="1"/>
    </row>
    <row r="27" spans="6:8" ht="46.5" customHeight="1">
      <c r="F27">
        <f>SUM(F6:F26)</f>
        <v>13146</v>
      </c>
      <c r="G27" s="8">
        <f>SUM(G6:G26)</f>
        <v>21</v>
      </c>
      <c r="H27" s="8">
        <f>SUM(H6:H26)</f>
        <v>21</v>
      </c>
    </row>
    <row r="28" spans="3:7" ht="15">
      <c r="C28" s="7" t="s">
        <v>72</v>
      </c>
      <c r="F28" t="s">
        <v>122</v>
      </c>
      <c r="G28" s="8"/>
    </row>
    <row r="29" spans="3:7" ht="15">
      <c r="C29" s="7"/>
      <c r="G29" s="8"/>
    </row>
    <row r="30" spans="3:7" ht="15">
      <c r="C30" s="7" t="s">
        <v>71</v>
      </c>
      <c r="G30" s="8"/>
    </row>
    <row r="31" spans="3:7" ht="15">
      <c r="C31" s="7" t="s">
        <v>124</v>
      </c>
      <c r="F31" t="s">
        <v>123</v>
      </c>
      <c r="G31" s="8"/>
    </row>
    <row r="35" spans="3:14" ht="15">
      <c r="C35" s="165" t="s">
        <v>166</v>
      </c>
      <c r="D35" s="166" t="s">
        <v>203</v>
      </c>
      <c r="E35" s="167" t="s">
        <v>208</v>
      </c>
      <c r="F35" s="165"/>
      <c r="G35" s="168">
        <f>'здания.соор'!F27+'здания.соор'!F34+'здания.соор'!F35+дороги!G27</f>
        <v>4931589.28</v>
      </c>
      <c r="H35" s="168">
        <f>'здания.соор'!G27+'здания.соор'!G34+'здания.соор'!G35+дороги!H27</f>
        <v>428900.42</v>
      </c>
      <c r="I35" s="28"/>
      <c r="J35" s="28"/>
      <c r="K35" s="28"/>
      <c r="L35" s="28"/>
      <c r="M35" s="28"/>
      <c r="N35" s="28"/>
    </row>
    <row r="36" spans="5:7" ht="45" customHeight="1">
      <c r="E36" s="132" t="s">
        <v>191</v>
      </c>
      <c r="G36" s="8">
        <f>600000+410000</f>
        <v>1010000</v>
      </c>
    </row>
    <row r="37" spans="5:11" ht="45" customHeight="1">
      <c r="E37" s="47" t="s">
        <v>202</v>
      </c>
      <c r="G37" s="160"/>
      <c r="H37" s="161"/>
      <c r="I37" s="161"/>
      <c r="J37" s="161"/>
      <c r="K37" s="161"/>
    </row>
    <row r="38" spans="5:8" ht="15">
      <c r="E38" s="47" t="s">
        <v>168</v>
      </c>
      <c r="G38" s="8"/>
      <c r="H38" s="8"/>
    </row>
    <row r="40" spans="3:8" ht="15">
      <c r="C40" s="25" t="s">
        <v>149</v>
      </c>
      <c r="D40" s="158"/>
      <c r="E40" s="114"/>
      <c r="F40" s="25"/>
      <c r="G40" s="27">
        <f>G35+G37-G38</f>
        <v>4931589.28</v>
      </c>
      <c r="H40" s="27">
        <f>H35+H37-H38</f>
        <v>428900.42</v>
      </c>
    </row>
  </sheetData>
  <mergeCells count="6">
    <mergeCell ref="L4:M4"/>
    <mergeCell ref="G5:H5"/>
    <mergeCell ref="J5:K5"/>
    <mergeCell ref="L5:M5"/>
    <mergeCell ref="G4:H4"/>
    <mergeCell ref="J4:K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 topLeftCell="A1">
      <selection activeCell="H33" sqref="H33"/>
    </sheetView>
  </sheetViews>
  <sheetFormatPr defaultColWidth="9.140625" defaultRowHeight="15"/>
  <sheetData>
    <row r="2" ht="15.75">
      <c r="A2" s="10" t="s">
        <v>82</v>
      </c>
    </row>
    <row r="3" spans="1:14" ht="135.75">
      <c r="A3" s="4" t="s">
        <v>0</v>
      </c>
      <c r="B3" s="23" t="s">
        <v>1</v>
      </c>
      <c r="C3" s="12" t="s">
        <v>2</v>
      </c>
      <c r="D3" s="16" t="s">
        <v>3</v>
      </c>
      <c r="E3" s="4" t="s">
        <v>4</v>
      </c>
      <c r="F3" s="204" t="s">
        <v>5</v>
      </c>
      <c r="G3" s="205"/>
      <c r="H3" s="4" t="s">
        <v>100</v>
      </c>
      <c r="I3" s="206" t="s">
        <v>7</v>
      </c>
      <c r="J3" s="207"/>
      <c r="K3" s="206" t="s">
        <v>99</v>
      </c>
      <c r="L3" s="208"/>
      <c r="M3" s="4" t="s">
        <v>9</v>
      </c>
      <c r="N3" s="4" t="s">
        <v>101</v>
      </c>
    </row>
    <row r="4" spans="1:14" ht="15">
      <c r="A4" s="3">
        <v>1</v>
      </c>
      <c r="B4" s="22">
        <v>2</v>
      </c>
      <c r="C4" s="20">
        <v>3</v>
      </c>
      <c r="D4" s="3">
        <v>4</v>
      </c>
      <c r="E4" s="20">
        <v>5</v>
      </c>
      <c r="F4" s="200">
        <v>6</v>
      </c>
      <c r="G4" s="201"/>
      <c r="H4" s="3">
        <v>7</v>
      </c>
      <c r="I4" s="202">
        <v>8</v>
      </c>
      <c r="J4" s="203"/>
      <c r="K4" s="202">
        <v>9</v>
      </c>
      <c r="L4" s="203"/>
      <c r="M4" s="3">
        <v>10</v>
      </c>
      <c r="N4" s="3">
        <v>11</v>
      </c>
    </row>
    <row r="5" spans="1:14" ht="15.75">
      <c r="A5" s="4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4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5.75">
      <c r="A7" s="10"/>
    </row>
    <row r="8" ht="15.75">
      <c r="A8" s="10"/>
    </row>
    <row r="9" ht="15.75">
      <c r="A9" s="10"/>
    </row>
    <row r="10" ht="15.75">
      <c r="A10" s="10"/>
    </row>
    <row r="11" ht="15.75">
      <c r="A11" s="10"/>
    </row>
    <row r="12" ht="15.75">
      <c r="A12" s="10"/>
    </row>
  </sheetData>
  <mergeCells count="6">
    <mergeCell ref="F4:G4"/>
    <mergeCell ref="I4:J4"/>
    <mergeCell ref="K4:L4"/>
    <mergeCell ref="F3:G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 topLeftCell="A13">
      <selection activeCell="B35" sqref="B35"/>
    </sheetView>
  </sheetViews>
  <sheetFormatPr defaultColWidth="9.140625" defaultRowHeight="15"/>
  <cols>
    <col min="1" max="1" width="6.140625" style="0" customWidth="1"/>
    <col min="2" max="2" width="23.421875" style="19" customWidth="1"/>
    <col min="3" max="3" width="13.7109375" style="21" customWidth="1"/>
    <col min="4" max="4" width="3.140625" style="0" customWidth="1"/>
    <col min="5" max="7" width="11.140625" style="0" customWidth="1"/>
    <col min="8" max="8" width="3.421875" style="0" customWidth="1"/>
    <col min="9" max="9" width="9.8515625" style="0" customWidth="1"/>
    <col min="10" max="10" width="10.140625" style="0" bestFit="1" customWidth="1"/>
    <col min="11" max="11" width="6.7109375" style="0" customWidth="1"/>
    <col min="12" max="12" width="7.421875" style="21" customWidth="1"/>
    <col min="13" max="13" width="9.8515625" style="0" customWidth="1"/>
    <col min="14" max="14" width="11.57421875" style="0" customWidth="1"/>
  </cols>
  <sheetData>
    <row r="1" ht="15.75">
      <c r="A1" s="10" t="s">
        <v>83</v>
      </c>
    </row>
    <row r="2" ht="15.75">
      <c r="A2" s="11" t="s">
        <v>84</v>
      </c>
    </row>
    <row r="3" spans="1:14" ht="126" customHeight="1">
      <c r="A3" s="4" t="s">
        <v>0</v>
      </c>
      <c r="B3" s="23" t="s">
        <v>1</v>
      </c>
      <c r="C3" s="12" t="s">
        <v>2</v>
      </c>
      <c r="D3" s="16" t="s">
        <v>3</v>
      </c>
      <c r="E3" s="4" t="s">
        <v>4</v>
      </c>
      <c r="F3" s="184" t="s">
        <v>5</v>
      </c>
      <c r="G3" s="185"/>
      <c r="H3" s="4" t="s">
        <v>100</v>
      </c>
      <c r="I3" s="178" t="s">
        <v>7</v>
      </c>
      <c r="J3" s="186"/>
      <c r="K3" s="178" t="s">
        <v>99</v>
      </c>
      <c r="L3" s="179"/>
      <c r="M3" s="4" t="s">
        <v>9</v>
      </c>
      <c r="N3" s="4" t="s">
        <v>101</v>
      </c>
    </row>
    <row r="4" spans="1:14" ht="28.5" customHeight="1">
      <c r="A4" s="3">
        <v>1</v>
      </c>
      <c r="B4" s="22">
        <v>2</v>
      </c>
      <c r="C4" s="20">
        <v>3</v>
      </c>
      <c r="D4" s="3">
        <v>4</v>
      </c>
      <c r="E4" s="3">
        <v>5</v>
      </c>
      <c r="F4" s="200">
        <v>6</v>
      </c>
      <c r="G4" s="201"/>
      <c r="H4" s="3">
        <v>7</v>
      </c>
      <c r="I4" s="202">
        <v>8</v>
      </c>
      <c r="J4" s="203"/>
      <c r="K4" s="202">
        <v>9</v>
      </c>
      <c r="L4" s="203"/>
      <c r="M4" s="3">
        <v>10</v>
      </c>
      <c r="N4" s="3">
        <v>11</v>
      </c>
    </row>
    <row r="5" spans="1:14" ht="45" customHeight="1">
      <c r="A5" s="1">
        <v>1</v>
      </c>
      <c r="B5" s="13" t="s">
        <v>171</v>
      </c>
      <c r="C5" s="55" t="s">
        <v>45</v>
      </c>
      <c r="D5" s="1"/>
      <c r="E5" s="9"/>
      <c r="F5" s="2">
        <v>35811.63</v>
      </c>
      <c r="G5" s="2">
        <v>9549.73</v>
      </c>
      <c r="H5" s="1"/>
      <c r="I5" s="6">
        <v>39869</v>
      </c>
      <c r="J5" s="6"/>
      <c r="K5" s="155" t="s">
        <v>97</v>
      </c>
      <c r="L5" s="154"/>
      <c r="M5" s="1"/>
      <c r="N5" s="1"/>
    </row>
    <row r="6" spans="1:14" ht="30">
      <c r="A6" s="1">
        <v>2</v>
      </c>
      <c r="B6" s="5" t="s">
        <v>102</v>
      </c>
      <c r="C6" s="12" t="s">
        <v>105</v>
      </c>
      <c r="D6" s="1"/>
      <c r="E6" s="18" t="s">
        <v>104</v>
      </c>
      <c r="F6" s="1">
        <v>1</v>
      </c>
      <c r="G6" s="1">
        <v>1</v>
      </c>
      <c r="H6" s="1"/>
      <c r="I6" s="6">
        <v>39869</v>
      </c>
      <c r="J6" s="6"/>
      <c r="K6" s="1" t="s">
        <v>97</v>
      </c>
      <c r="L6" s="52"/>
      <c r="M6" s="1"/>
      <c r="N6" s="1"/>
    </row>
    <row r="7" spans="1:14" ht="30">
      <c r="A7" s="1">
        <v>2</v>
      </c>
      <c r="B7" s="5" t="s">
        <v>102</v>
      </c>
      <c r="C7" s="12" t="s">
        <v>103</v>
      </c>
      <c r="D7" s="1"/>
      <c r="E7" s="18" t="s">
        <v>104</v>
      </c>
      <c r="F7" s="1">
        <v>1</v>
      </c>
      <c r="G7" s="1">
        <v>1</v>
      </c>
      <c r="H7" s="1"/>
      <c r="I7" s="6">
        <v>39869</v>
      </c>
      <c r="J7" s="6"/>
      <c r="K7" s="1" t="s">
        <v>97</v>
      </c>
      <c r="L7" s="52"/>
      <c r="M7" s="1"/>
      <c r="N7" s="1"/>
    </row>
    <row r="8" spans="1:14" ht="30">
      <c r="A8" s="1">
        <v>2</v>
      </c>
      <c r="B8" s="5" t="s">
        <v>102</v>
      </c>
      <c r="C8" s="12" t="s">
        <v>106</v>
      </c>
      <c r="D8" s="1"/>
      <c r="E8" s="18" t="s">
        <v>104</v>
      </c>
      <c r="F8" s="1">
        <v>1</v>
      </c>
      <c r="G8" s="1">
        <v>1</v>
      </c>
      <c r="H8" s="1"/>
      <c r="I8" s="6">
        <v>39869</v>
      </c>
      <c r="J8" s="6"/>
      <c r="K8" s="1" t="s">
        <v>97</v>
      </c>
      <c r="L8" s="52"/>
      <c r="M8" s="1"/>
      <c r="N8" s="1"/>
    </row>
    <row r="9" spans="1:14" ht="57">
      <c r="A9" s="1">
        <v>2</v>
      </c>
      <c r="B9" s="5" t="s">
        <v>102</v>
      </c>
      <c r="C9" s="12" t="s">
        <v>107</v>
      </c>
      <c r="D9" s="1"/>
      <c r="E9" s="18" t="s">
        <v>104</v>
      </c>
      <c r="F9" s="1">
        <v>1</v>
      </c>
      <c r="G9" s="1">
        <v>1</v>
      </c>
      <c r="H9" s="1"/>
      <c r="I9" s="6">
        <v>39869</v>
      </c>
      <c r="J9" s="6"/>
      <c r="K9" s="1" t="s">
        <v>97</v>
      </c>
      <c r="L9" s="52"/>
      <c r="M9" s="1"/>
      <c r="N9" s="1"/>
    </row>
    <row r="10" spans="1:14" ht="34.5">
      <c r="A10" s="1">
        <v>2</v>
      </c>
      <c r="B10" s="5" t="s">
        <v>102</v>
      </c>
      <c r="C10" s="12" t="s">
        <v>108</v>
      </c>
      <c r="D10" s="1"/>
      <c r="E10" s="18" t="s">
        <v>104</v>
      </c>
      <c r="F10" s="1">
        <v>1</v>
      </c>
      <c r="G10" s="1">
        <v>1</v>
      </c>
      <c r="H10" s="1"/>
      <c r="I10" s="6">
        <v>39869</v>
      </c>
      <c r="J10" s="6"/>
      <c r="K10" s="1" t="s">
        <v>97</v>
      </c>
      <c r="L10" s="52"/>
      <c r="M10" s="1"/>
      <c r="N10" s="1"/>
    </row>
    <row r="11" spans="1:14" ht="34.5">
      <c r="A11" s="1">
        <v>2</v>
      </c>
      <c r="B11" s="5" t="s">
        <v>102</v>
      </c>
      <c r="C11" s="12" t="s">
        <v>109</v>
      </c>
      <c r="D11" s="1"/>
      <c r="E11" s="18" t="s">
        <v>104</v>
      </c>
      <c r="F11" s="1">
        <v>1</v>
      </c>
      <c r="G11" s="1">
        <v>1</v>
      </c>
      <c r="H11" s="1"/>
      <c r="I11" s="6">
        <v>39869</v>
      </c>
      <c r="J11" s="6"/>
      <c r="K11" s="1" t="s">
        <v>97</v>
      </c>
      <c r="L11" s="52"/>
      <c r="M11" s="1"/>
      <c r="N11" s="1"/>
    </row>
    <row r="12" spans="1:14" ht="34.5">
      <c r="A12" s="1">
        <v>2</v>
      </c>
      <c r="B12" s="5" t="s">
        <v>139</v>
      </c>
      <c r="C12" s="12" t="s">
        <v>110</v>
      </c>
      <c r="D12" s="1"/>
      <c r="E12" s="18" t="s">
        <v>104</v>
      </c>
      <c r="F12" s="1">
        <v>1</v>
      </c>
      <c r="G12" s="1">
        <v>1</v>
      </c>
      <c r="H12" s="1"/>
      <c r="I12" s="6">
        <v>39869</v>
      </c>
      <c r="J12" s="6"/>
      <c r="K12" s="1" t="s">
        <v>97</v>
      </c>
      <c r="L12" s="52"/>
      <c r="M12" s="1"/>
      <c r="N12" s="1"/>
    </row>
    <row r="13" spans="1:14" ht="34.5">
      <c r="A13" s="1">
        <v>2</v>
      </c>
      <c r="B13" s="5" t="s">
        <v>102</v>
      </c>
      <c r="C13" s="12" t="s">
        <v>111</v>
      </c>
      <c r="D13" s="1"/>
      <c r="E13" s="18" t="s">
        <v>104</v>
      </c>
      <c r="F13" s="1">
        <v>1</v>
      </c>
      <c r="G13" s="1">
        <v>1</v>
      </c>
      <c r="H13" s="1"/>
      <c r="I13" s="6">
        <v>39869</v>
      </c>
      <c r="J13" s="6"/>
      <c r="K13" s="1" t="s">
        <v>97</v>
      </c>
      <c r="L13" s="52"/>
      <c r="M13" s="1"/>
      <c r="N13" s="1"/>
    </row>
    <row r="14" spans="1:14" ht="34.5">
      <c r="A14" s="1">
        <v>2</v>
      </c>
      <c r="B14" s="5" t="s">
        <v>102</v>
      </c>
      <c r="C14" s="12" t="s">
        <v>112</v>
      </c>
      <c r="D14" s="1"/>
      <c r="E14" s="18" t="s">
        <v>104</v>
      </c>
      <c r="F14" s="1">
        <v>1</v>
      </c>
      <c r="G14" s="1">
        <v>1</v>
      </c>
      <c r="H14" s="1"/>
      <c r="I14" s="6">
        <v>39869</v>
      </c>
      <c r="J14" s="6"/>
      <c r="K14" s="1" t="s">
        <v>97</v>
      </c>
      <c r="L14" s="52"/>
      <c r="M14" s="1"/>
      <c r="N14" s="1"/>
    </row>
    <row r="15" spans="1:14" ht="30">
      <c r="A15" s="1">
        <v>2</v>
      </c>
      <c r="B15" s="5" t="s">
        <v>102</v>
      </c>
      <c r="C15" s="12" t="s">
        <v>113</v>
      </c>
      <c r="D15" s="1"/>
      <c r="E15" s="18" t="s">
        <v>104</v>
      </c>
      <c r="F15" s="1"/>
      <c r="G15" s="1"/>
      <c r="H15" s="1"/>
      <c r="I15" s="6">
        <v>39869</v>
      </c>
      <c r="J15" s="6"/>
      <c r="K15" s="1" t="s">
        <v>97</v>
      </c>
      <c r="L15" s="52"/>
      <c r="M15" s="1"/>
      <c r="N15" s="1"/>
    </row>
    <row r="16" spans="1:14" ht="36.75" customHeight="1">
      <c r="A16" s="1">
        <v>3</v>
      </c>
      <c r="B16" s="13" t="s">
        <v>73</v>
      </c>
      <c r="C16" s="55" t="s">
        <v>45</v>
      </c>
      <c r="D16" s="1"/>
      <c r="E16" s="1"/>
      <c r="F16" s="2">
        <v>6973</v>
      </c>
      <c r="G16" s="2">
        <v>0</v>
      </c>
      <c r="H16" s="1"/>
      <c r="I16" s="6">
        <v>41655</v>
      </c>
      <c r="J16" s="6"/>
      <c r="K16" s="1" t="s">
        <v>74</v>
      </c>
      <c r="L16" s="52"/>
      <c r="M16" s="1"/>
      <c r="N16" s="1"/>
    </row>
    <row r="17" spans="1:14" ht="31.5" customHeight="1">
      <c r="A17" s="1">
        <v>4</v>
      </c>
      <c r="B17" s="13" t="s">
        <v>209</v>
      </c>
      <c r="C17" s="55" t="s">
        <v>35</v>
      </c>
      <c r="D17" s="1"/>
      <c r="E17" s="18" t="s">
        <v>137</v>
      </c>
      <c r="F17" s="2">
        <v>39000</v>
      </c>
      <c r="G17" s="2">
        <v>0</v>
      </c>
      <c r="H17" s="1"/>
      <c r="I17" s="6">
        <v>42179</v>
      </c>
      <c r="J17" s="6"/>
      <c r="K17" s="99" t="s">
        <v>148</v>
      </c>
      <c r="L17" s="92"/>
      <c r="M17" s="1"/>
      <c r="N17" s="1"/>
    </row>
    <row r="18" spans="1:14" ht="31.5" customHeight="1">
      <c r="A18" s="1">
        <v>5</v>
      </c>
      <c r="B18" s="13" t="s">
        <v>209</v>
      </c>
      <c r="C18" s="55" t="s">
        <v>35</v>
      </c>
      <c r="D18" s="1"/>
      <c r="E18" s="18" t="s">
        <v>137</v>
      </c>
      <c r="F18" s="2">
        <v>39000</v>
      </c>
      <c r="G18" s="2">
        <v>0</v>
      </c>
      <c r="H18" s="1"/>
      <c r="I18" s="6">
        <v>42179</v>
      </c>
      <c r="J18" s="6"/>
      <c r="K18" s="99" t="s">
        <v>148</v>
      </c>
      <c r="L18" s="163"/>
      <c r="M18" s="1"/>
      <c r="N18" s="1"/>
    </row>
    <row r="19" spans="1:14" s="28" customFormat="1" ht="31.5" customHeight="1">
      <c r="A19" s="53">
        <v>6</v>
      </c>
      <c r="B19" s="54" t="s">
        <v>198</v>
      </c>
      <c r="C19" s="55"/>
      <c r="D19" s="53"/>
      <c r="E19" s="56"/>
      <c r="F19" s="57">
        <v>40674.94</v>
      </c>
      <c r="G19" s="57">
        <v>40674.94</v>
      </c>
      <c r="H19" s="1"/>
      <c r="I19" s="157">
        <v>43458</v>
      </c>
      <c r="J19" s="6"/>
      <c r="K19" s="159" t="s">
        <v>205</v>
      </c>
      <c r="L19" s="162"/>
      <c r="M19" s="1"/>
      <c r="N19" s="1"/>
    </row>
    <row r="20" spans="1:14" s="28" customFormat="1" ht="34.5" customHeight="1">
      <c r="A20" s="53">
        <v>7</v>
      </c>
      <c r="B20" s="54" t="s">
        <v>199</v>
      </c>
      <c r="C20" s="55"/>
      <c r="D20" s="53"/>
      <c r="E20" s="56"/>
      <c r="F20" s="57">
        <v>40674.94</v>
      </c>
      <c r="G20" s="57">
        <v>40674.94</v>
      </c>
      <c r="H20" s="1"/>
      <c r="I20" s="157">
        <v>43458</v>
      </c>
      <c r="J20" s="6"/>
      <c r="K20" s="159" t="s">
        <v>205</v>
      </c>
      <c r="L20" s="162"/>
      <c r="M20" s="1"/>
      <c r="N20" s="1"/>
    </row>
    <row r="21" spans="2:14" ht="24" customHeight="1">
      <c r="B21" s="164"/>
      <c r="C21" s="114"/>
      <c r="D21" s="25"/>
      <c r="E21" s="25"/>
      <c r="F21" s="27">
        <f>SUM(F5:F19)</f>
        <v>161468.57</v>
      </c>
      <c r="G21" s="27">
        <f>SUM(G5:G19)</f>
        <v>50233.67</v>
      </c>
      <c r="H21" s="25"/>
      <c r="I21" s="25"/>
      <c r="J21" s="25"/>
      <c r="K21" s="25"/>
      <c r="L21" s="29"/>
      <c r="M21" s="25"/>
      <c r="N21" s="25"/>
    </row>
    <row r="22" spans="2:14" s="28" customFormat="1" ht="24" customHeight="1">
      <c r="B22" s="116"/>
      <c r="C22" s="140"/>
      <c r="D22" s="141"/>
      <c r="E22" s="141"/>
      <c r="F22" s="142"/>
      <c r="G22" s="142"/>
      <c r="H22" s="141"/>
      <c r="I22" s="141"/>
      <c r="J22" s="141"/>
      <c r="K22" s="141"/>
      <c r="L22" s="143"/>
      <c r="M22" s="141"/>
      <c r="N22" s="141"/>
    </row>
    <row r="23" spans="2:14" s="28" customFormat="1" ht="31.5" customHeight="1">
      <c r="B23" s="139"/>
      <c r="C23" s="55"/>
      <c r="D23" s="1"/>
      <c r="E23" s="18"/>
      <c r="F23" s="27"/>
      <c r="G23" s="27"/>
      <c r="H23" s="1"/>
      <c r="I23" s="157"/>
      <c r="J23" s="6"/>
      <c r="K23" s="159"/>
      <c r="L23" s="156"/>
      <c r="M23" s="1"/>
      <c r="N23" s="1"/>
    </row>
    <row r="24" spans="2:14" s="28" customFormat="1" ht="34.5" customHeight="1">
      <c r="B24" s="139"/>
      <c r="C24" s="55"/>
      <c r="D24" s="1"/>
      <c r="E24" s="18"/>
      <c r="F24" s="27"/>
      <c r="G24" s="27"/>
      <c r="H24" s="1"/>
      <c r="I24" s="157"/>
      <c r="J24" s="6"/>
      <c r="K24" s="159"/>
      <c r="L24" s="156"/>
      <c r="M24" s="1"/>
      <c r="N24" s="1"/>
    </row>
    <row r="25" spans="2:12" ht="33.75" customHeight="1">
      <c r="B25" s="116" t="s">
        <v>72</v>
      </c>
      <c r="C25"/>
      <c r="E25" t="s">
        <v>122</v>
      </c>
      <c r="L25"/>
    </row>
    <row r="26" spans="2:6" ht="15">
      <c r="B26" s="7" t="s">
        <v>71</v>
      </c>
      <c r="C26" s="35"/>
      <c r="F26" s="8"/>
    </row>
    <row r="27" spans="2:5" ht="15">
      <c r="B27" s="7" t="s">
        <v>124</v>
      </c>
      <c r="E27" t="s">
        <v>123</v>
      </c>
    </row>
    <row r="30" spans="2:7" ht="15">
      <c r="B30" s="169" t="s">
        <v>167</v>
      </c>
      <c r="C30" s="170"/>
      <c r="D30" s="171"/>
      <c r="E30" s="172" t="s">
        <v>208</v>
      </c>
      <c r="F30" s="173">
        <f>SUM(F5:F20)</f>
        <v>202143.51</v>
      </c>
      <c r="G30" s="173">
        <f>SUM(G5:G20)</f>
        <v>90908.61</v>
      </c>
    </row>
    <row r="32" spans="3:7" ht="15">
      <c r="C32" s="21" t="s">
        <v>150</v>
      </c>
      <c r="F32" s="8"/>
      <c r="G32" s="8"/>
    </row>
    <row r="33" spans="3:7" ht="15">
      <c r="C33" s="21" t="s">
        <v>152</v>
      </c>
      <c r="F33" s="8"/>
      <c r="G33" s="8"/>
    </row>
    <row r="34" ht="15">
      <c r="B34" s="122"/>
    </row>
    <row r="35" spans="2:7" ht="15">
      <c r="B35" s="174" t="s">
        <v>151</v>
      </c>
      <c r="C35" s="174"/>
      <c r="D35" s="113"/>
      <c r="E35" s="113"/>
      <c r="F35" s="175">
        <f>F30+F32-F33</f>
        <v>202143.51</v>
      </c>
      <c r="G35" s="175">
        <f>G30+G32-G33</f>
        <v>90908.61</v>
      </c>
    </row>
    <row r="44" spans="3:7" ht="15">
      <c r="C44" s="21" t="s">
        <v>164</v>
      </c>
      <c r="F44" s="8">
        <f>дороги!G40+'движ.'!F35</f>
        <v>5133732.79</v>
      </c>
      <c r="G44" s="8">
        <f>дороги!H40+'движ.'!G35</f>
        <v>519809.02999999997</v>
      </c>
    </row>
  </sheetData>
  <mergeCells count="6">
    <mergeCell ref="F4:G4"/>
    <mergeCell ref="I4:J4"/>
    <mergeCell ref="K4:L4"/>
    <mergeCell ref="F3:G3"/>
    <mergeCell ref="I3:J3"/>
    <mergeCell ref="K3:L3"/>
  </mergeCells>
  <printOptions/>
  <pageMargins left="0.5905511811023623" right="0.2362204724409449" top="0.7480314960629921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 topLeftCell="A1">
      <selection activeCell="A1" sqref="A1:XFD1"/>
    </sheetView>
  </sheetViews>
  <sheetFormatPr defaultColWidth="9.140625" defaultRowHeight="15"/>
  <sheetData>
    <row r="2" ht="15.75">
      <c r="A2" s="10" t="s">
        <v>85</v>
      </c>
    </row>
    <row r="3" spans="1:14" ht="135.75">
      <c r="A3" s="4" t="s">
        <v>0</v>
      </c>
      <c r="B3" s="23" t="s">
        <v>1</v>
      </c>
      <c r="C3" s="12" t="s">
        <v>2</v>
      </c>
      <c r="D3" s="16" t="s">
        <v>3</v>
      </c>
      <c r="E3" s="4" t="s">
        <v>4</v>
      </c>
      <c r="F3" s="184" t="s">
        <v>5</v>
      </c>
      <c r="G3" s="185"/>
      <c r="H3" s="4" t="s">
        <v>100</v>
      </c>
      <c r="I3" s="178" t="s">
        <v>7</v>
      </c>
      <c r="J3" s="186"/>
      <c r="K3" s="178" t="s">
        <v>99</v>
      </c>
      <c r="L3" s="179"/>
      <c r="M3" s="4" t="s">
        <v>9</v>
      </c>
      <c r="N3" s="4" t="s">
        <v>101</v>
      </c>
    </row>
    <row r="4" spans="1:14" ht="15">
      <c r="A4" s="3">
        <v>1</v>
      </c>
      <c r="B4" s="22">
        <v>2</v>
      </c>
      <c r="C4" s="20">
        <v>3</v>
      </c>
      <c r="D4" s="3">
        <v>4</v>
      </c>
      <c r="E4" s="3">
        <v>5</v>
      </c>
      <c r="F4" s="200">
        <v>6</v>
      </c>
      <c r="G4" s="201"/>
      <c r="H4" s="3">
        <v>7</v>
      </c>
      <c r="I4" s="202">
        <v>8</v>
      </c>
      <c r="J4" s="203"/>
      <c r="K4" s="202">
        <v>9</v>
      </c>
      <c r="L4" s="203"/>
      <c r="M4" s="3">
        <v>10</v>
      </c>
      <c r="N4" s="3">
        <v>11</v>
      </c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mergeCells count="6">
    <mergeCell ref="F3:G3"/>
    <mergeCell ref="I3:J3"/>
    <mergeCell ref="K3:L3"/>
    <mergeCell ref="F4:G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 topLeftCell="A1">
      <selection activeCell="K31" sqref="K31"/>
    </sheetView>
  </sheetViews>
  <sheetFormatPr defaultColWidth="9.140625" defaultRowHeight="15"/>
  <sheetData>
    <row r="2" spans="1:12" ht="36" customHeight="1">
      <c r="A2" s="209" t="s">
        <v>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4" ht="135.75">
      <c r="A3" s="4" t="s">
        <v>0</v>
      </c>
      <c r="B3" s="23" t="s">
        <v>1</v>
      </c>
      <c r="C3" s="12" t="s">
        <v>2</v>
      </c>
      <c r="D3" s="16" t="s">
        <v>3</v>
      </c>
      <c r="E3" s="4" t="s">
        <v>4</v>
      </c>
      <c r="F3" s="184" t="s">
        <v>5</v>
      </c>
      <c r="G3" s="185"/>
      <c r="H3" s="4" t="s">
        <v>100</v>
      </c>
      <c r="I3" s="178" t="s">
        <v>7</v>
      </c>
      <c r="J3" s="186"/>
      <c r="K3" s="178" t="s">
        <v>99</v>
      </c>
      <c r="L3" s="179"/>
      <c r="M3" s="4" t="s">
        <v>9</v>
      </c>
      <c r="N3" s="4" t="s">
        <v>101</v>
      </c>
    </row>
    <row r="4" spans="1:14" ht="15">
      <c r="A4" s="3">
        <v>1</v>
      </c>
      <c r="B4" s="22">
        <v>2</v>
      </c>
      <c r="C4" s="20">
        <v>3</v>
      </c>
      <c r="D4" s="3">
        <v>4</v>
      </c>
      <c r="E4" s="3">
        <v>5</v>
      </c>
      <c r="F4" s="200">
        <v>6</v>
      </c>
      <c r="G4" s="201"/>
      <c r="H4" s="3">
        <v>7</v>
      </c>
      <c r="I4" s="202">
        <v>8</v>
      </c>
      <c r="J4" s="203"/>
      <c r="K4" s="202">
        <v>9</v>
      </c>
      <c r="L4" s="203"/>
      <c r="M4" s="3">
        <v>10</v>
      </c>
      <c r="N4" s="3">
        <v>11</v>
      </c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mergeCells count="7">
    <mergeCell ref="A2:L2"/>
    <mergeCell ref="F3:G3"/>
    <mergeCell ref="I3:J3"/>
    <mergeCell ref="K3:L3"/>
    <mergeCell ref="F4:G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 topLeftCell="A1">
      <selection activeCell="F2" sqref="F2:G2"/>
    </sheetView>
  </sheetViews>
  <sheetFormatPr defaultColWidth="9.140625" defaultRowHeight="15"/>
  <cols>
    <col min="1" max="1" width="4.421875" style="0" customWidth="1"/>
    <col min="2" max="2" width="16.28125" style="0" customWidth="1"/>
    <col min="3" max="3" width="15.00390625" style="82" customWidth="1"/>
    <col min="4" max="4" width="5.57421875" style="0" customWidth="1"/>
    <col min="5" max="5" width="7.8515625" style="0" customWidth="1"/>
    <col min="6" max="6" width="10.00390625" style="0" customWidth="1"/>
    <col min="8" max="8" width="3.57421875" style="0" customWidth="1"/>
    <col min="9" max="9" width="10.7109375" style="0" customWidth="1"/>
    <col min="10" max="10" width="11.421875" style="0" customWidth="1"/>
    <col min="11" max="11" width="7.57421875" style="0" customWidth="1"/>
    <col min="12" max="12" width="9.7109375" style="0" customWidth="1"/>
    <col min="13" max="13" width="10.00390625" style="0" customWidth="1"/>
  </cols>
  <sheetData>
    <row r="1" spans="1:14" ht="31.5" customHeight="1">
      <c r="A1" s="210" t="s">
        <v>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80.75">
      <c r="A2" s="4" t="s">
        <v>0</v>
      </c>
      <c r="B2" s="23" t="s">
        <v>133</v>
      </c>
      <c r="C2" s="74" t="s">
        <v>2</v>
      </c>
      <c r="D2" s="16" t="s">
        <v>3</v>
      </c>
      <c r="E2" s="4" t="s">
        <v>4</v>
      </c>
      <c r="F2" s="184" t="s">
        <v>5</v>
      </c>
      <c r="G2" s="185"/>
      <c r="H2" s="4" t="s">
        <v>100</v>
      </c>
      <c r="I2" s="178" t="s">
        <v>7</v>
      </c>
      <c r="J2" s="186"/>
      <c r="K2" s="178" t="s">
        <v>99</v>
      </c>
      <c r="L2" s="179"/>
      <c r="M2" s="4" t="s">
        <v>9</v>
      </c>
      <c r="N2" s="4" t="s">
        <v>101</v>
      </c>
    </row>
    <row r="3" spans="1:14" ht="15">
      <c r="A3" s="3">
        <v>1</v>
      </c>
      <c r="B3" s="22">
        <v>2</v>
      </c>
      <c r="C3" s="20">
        <v>3</v>
      </c>
      <c r="D3" s="3">
        <v>4</v>
      </c>
      <c r="E3" s="3">
        <v>5</v>
      </c>
      <c r="F3" s="200">
        <v>6</v>
      </c>
      <c r="G3" s="201"/>
      <c r="H3" s="3">
        <v>7</v>
      </c>
      <c r="I3" s="202">
        <v>8</v>
      </c>
      <c r="J3" s="203"/>
      <c r="K3" s="202">
        <v>9</v>
      </c>
      <c r="L3" s="203"/>
      <c r="M3" s="3">
        <v>10</v>
      </c>
      <c r="N3" s="3">
        <v>11</v>
      </c>
    </row>
    <row r="4" spans="1:15" s="81" customFormat="1" ht="28.5" customHeight="1">
      <c r="A4" s="76">
        <v>1</v>
      </c>
      <c r="B4" s="77" t="s">
        <v>75</v>
      </c>
      <c r="C4" s="24" t="s">
        <v>45</v>
      </c>
      <c r="D4" s="78"/>
      <c r="E4" s="78"/>
      <c r="F4" s="79">
        <v>14000</v>
      </c>
      <c r="G4" s="79">
        <v>14000</v>
      </c>
      <c r="H4" s="78"/>
      <c r="I4" s="80">
        <v>41018</v>
      </c>
      <c r="J4" s="80">
        <v>41863</v>
      </c>
      <c r="K4" s="78" t="s">
        <v>36</v>
      </c>
      <c r="L4" s="29" t="s">
        <v>132</v>
      </c>
      <c r="M4" s="29" t="s">
        <v>134</v>
      </c>
      <c r="N4" s="78"/>
      <c r="O4" s="81" t="s">
        <v>128</v>
      </c>
    </row>
    <row r="5" spans="1:14" s="81" customFormat="1" ht="38.25" customHeight="1">
      <c r="A5" s="76">
        <v>2</v>
      </c>
      <c r="B5" s="77" t="s">
        <v>76</v>
      </c>
      <c r="C5" s="24" t="s">
        <v>45</v>
      </c>
      <c r="D5" s="78"/>
      <c r="E5" s="78"/>
      <c r="F5" s="79">
        <v>6000</v>
      </c>
      <c r="G5" s="79">
        <v>6000</v>
      </c>
      <c r="H5" s="78"/>
      <c r="I5" s="80">
        <v>41018</v>
      </c>
      <c r="J5" s="80">
        <v>41863</v>
      </c>
      <c r="K5" s="78" t="s">
        <v>36</v>
      </c>
      <c r="L5" s="29" t="s">
        <v>132</v>
      </c>
      <c r="M5" s="29" t="s">
        <v>134</v>
      </c>
      <c r="N5" s="78"/>
    </row>
    <row r="6" spans="1:14" ht="25.5" customHeight="1">
      <c r="A6" s="76">
        <v>3</v>
      </c>
      <c r="B6" s="109" t="s">
        <v>140</v>
      </c>
      <c r="C6" s="55" t="s">
        <v>45</v>
      </c>
      <c r="D6" s="106"/>
      <c r="E6" s="106"/>
      <c r="F6" s="106">
        <v>21000</v>
      </c>
      <c r="G6" s="106"/>
      <c r="H6" s="106"/>
      <c r="I6" s="108">
        <v>42368</v>
      </c>
      <c r="J6" s="108">
        <v>42368</v>
      </c>
      <c r="K6" s="106" t="s">
        <v>144</v>
      </c>
      <c r="L6" s="106" t="s">
        <v>145</v>
      </c>
      <c r="M6" s="106" t="s">
        <v>146</v>
      </c>
      <c r="N6" s="1"/>
    </row>
    <row r="7" spans="1:14" ht="36.75">
      <c r="A7" s="76">
        <v>4</v>
      </c>
      <c r="B7" s="109" t="s">
        <v>141</v>
      </c>
      <c r="C7" s="55" t="s">
        <v>45</v>
      </c>
      <c r="D7" s="107"/>
      <c r="E7" s="107"/>
      <c r="F7" s="107">
        <v>66000</v>
      </c>
      <c r="G7" s="107"/>
      <c r="H7" s="107"/>
      <c r="I7" s="108">
        <v>42368</v>
      </c>
      <c r="J7" s="108">
        <v>42368</v>
      </c>
      <c r="K7" s="106" t="s">
        <v>144</v>
      </c>
      <c r="L7" s="106" t="s">
        <v>145</v>
      </c>
      <c r="M7" s="106" t="s">
        <v>146</v>
      </c>
      <c r="N7" s="107"/>
    </row>
    <row r="8" spans="1:14" ht="36.75">
      <c r="A8" s="76">
        <v>5</v>
      </c>
      <c r="B8" s="109" t="s">
        <v>142</v>
      </c>
      <c r="C8" s="55" t="s">
        <v>45</v>
      </c>
      <c r="D8" s="107"/>
      <c r="E8" s="107"/>
      <c r="F8" s="107">
        <v>16900</v>
      </c>
      <c r="G8" s="107"/>
      <c r="H8" s="107"/>
      <c r="I8" s="108">
        <v>42368</v>
      </c>
      <c r="J8" s="108">
        <v>42368</v>
      </c>
      <c r="K8" s="106" t="s">
        <v>144</v>
      </c>
      <c r="L8" s="106" t="s">
        <v>145</v>
      </c>
      <c r="M8" s="106" t="s">
        <v>146</v>
      </c>
      <c r="N8" s="107"/>
    </row>
    <row r="9" spans="1:14" ht="48.75">
      <c r="A9" s="76">
        <v>6</v>
      </c>
      <c r="B9" s="109" t="s">
        <v>143</v>
      </c>
      <c r="C9" s="55" t="s">
        <v>45</v>
      </c>
      <c r="D9" s="107"/>
      <c r="E9" s="107"/>
      <c r="F9" s="107">
        <v>16100</v>
      </c>
      <c r="G9" s="107"/>
      <c r="H9" s="107"/>
      <c r="I9" s="108">
        <v>42368</v>
      </c>
      <c r="J9" s="108">
        <v>42368</v>
      </c>
      <c r="K9" s="106" t="s">
        <v>144</v>
      </c>
      <c r="L9" s="106" t="s">
        <v>145</v>
      </c>
      <c r="M9" s="106" t="s">
        <v>146</v>
      </c>
      <c r="N9" s="107"/>
    </row>
    <row r="10" spans="2:14" ht="15">
      <c r="B10" s="105"/>
      <c r="C10" s="105"/>
      <c r="D10" s="105"/>
      <c r="E10" s="105"/>
      <c r="F10" s="110">
        <f>SUM(F4:F9)</f>
        <v>140000</v>
      </c>
      <c r="G10" s="110">
        <f>SUM(G4:G9)</f>
        <v>20000</v>
      </c>
      <c r="H10" s="105"/>
      <c r="I10" s="105"/>
      <c r="J10" s="105"/>
      <c r="K10" s="105"/>
      <c r="L10" s="105"/>
      <c r="M10" s="105"/>
      <c r="N10" s="105"/>
    </row>
    <row r="11" spans="2:14" ht="15">
      <c r="B11" s="7" t="s">
        <v>72</v>
      </c>
      <c r="C11" s="115"/>
      <c r="D11" s="115"/>
      <c r="E11" t="s">
        <v>122</v>
      </c>
      <c r="F11" s="8"/>
      <c r="G11" s="105"/>
      <c r="H11" s="105"/>
      <c r="I11" s="105"/>
      <c r="J11" s="105"/>
      <c r="K11" s="105"/>
      <c r="L11" s="105"/>
      <c r="M11" s="105"/>
      <c r="N11" s="105"/>
    </row>
    <row r="12" spans="2:14" ht="15">
      <c r="B12" s="7" t="s">
        <v>71</v>
      </c>
      <c r="C12" s="115"/>
      <c r="D12" s="115"/>
      <c r="F12" s="8"/>
      <c r="G12" s="105"/>
      <c r="H12" s="105"/>
      <c r="I12" s="105"/>
      <c r="J12" s="105"/>
      <c r="K12" s="105"/>
      <c r="L12" s="105"/>
      <c r="M12" s="105"/>
      <c r="N12" s="105"/>
    </row>
    <row r="13" spans="2:14" ht="15">
      <c r="B13" s="7" t="s">
        <v>124</v>
      </c>
      <c r="C13" s="115"/>
      <c r="D13" s="115"/>
      <c r="E13" t="s">
        <v>123</v>
      </c>
      <c r="F13" s="8"/>
      <c r="G13" s="105"/>
      <c r="H13" s="105"/>
      <c r="I13" s="105"/>
      <c r="J13" s="105"/>
      <c r="K13" s="105"/>
      <c r="L13" s="105"/>
      <c r="M13" s="105"/>
      <c r="N13" s="105"/>
    </row>
    <row r="14" spans="2:14" ht="15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2:14" ht="15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2:14" ht="15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2:14" ht="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2:14" ht="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</sheetData>
  <mergeCells count="7">
    <mergeCell ref="A1:N1"/>
    <mergeCell ref="F2:G2"/>
    <mergeCell ref="I2:J2"/>
    <mergeCell ref="K2:L2"/>
    <mergeCell ref="F3:G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cp:lastPrinted>2016-10-24T09:31:24Z</cp:lastPrinted>
  <dcterms:created xsi:type="dcterms:W3CDTF">2014-08-03T06:35:40Z</dcterms:created>
  <dcterms:modified xsi:type="dcterms:W3CDTF">2019-06-26T05:11:44Z</dcterms:modified>
  <cp:category/>
  <cp:version/>
  <cp:contentType/>
  <cp:contentStatus/>
</cp:coreProperties>
</file>