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45" windowWidth="9555" windowHeight="337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N66" i="1" l="1"/>
  <c r="L66" i="1"/>
  <c r="J66" i="1"/>
  <c r="H66" i="1"/>
  <c r="M67" i="1" l="1"/>
  <c r="K67" i="1"/>
  <c r="I67" i="1"/>
  <c r="M64" i="1"/>
  <c r="M65" i="1"/>
  <c r="K64" i="1"/>
  <c r="K65" i="1"/>
  <c r="I65" i="1"/>
  <c r="I64" i="1"/>
  <c r="I69" i="1" s="1"/>
  <c r="N68" i="1"/>
  <c r="L68" i="1"/>
  <c r="J68" i="1"/>
  <c r="G68" i="1" l="1"/>
  <c r="H68" i="1"/>
  <c r="G66" i="1"/>
  <c r="J51" i="1"/>
  <c r="L51" i="1" s="1"/>
  <c r="N51" i="1" s="1"/>
  <c r="I52" i="1"/>
  <c r="H52" i="1"/>
  <c r="G52" i="1"/>
  <c r="M52" i="1"/>
  <c r="K52" i="1"/>
  <c r="M50" i="1"/>
  <c r="K50" i="1"/>
  <c r="I50" i="1"/>
  <c r="J49" i="1"/>
  <c r="L49" i="1" s="1"/>
  <c r="N49" i="1" s="1"/>
  <c r="E50" i="1"/>
  <c r="G50" i="1"/>
  <c r="H50" i="1"/>
  <c r="H32" i="1"/>
  <c r="J29" i="1"/>
  <c r="L29" i="1" s="1"/>
  <c r="N29" i="1" s="1"/>
  <c r="L31" i="1"/>
  <c r="N31" i="1" s="1"/>
  <c r="J31" i="1"/>
  <c r="M30" i="1"/>
  <c r="K30" i="1"/>
  <c r="I30" i="1"/>
  <c r="H30" i="1"/>
  <c r="G30" i="1"/>
  <c r="M32" i="1"/>
  <c r="K32" i="1"/>
  <c r="I32" i="1"/>
  <c r="G32" i="1"/>
  <c r="I10" i="1" l="1"/>
  <c r="K10" i="1" s="1"/>
  <c r="M10" i="1" s="1"/>
  <c r="H25" i="1"/>
  <c r="I24" i="1"/>
  <c r="L25" i="1" s="1"/>
  <c r="G25" i="1"/>
  <c r="N25" i="1"/>
  <c r="J25" i="1"/>
  <c r="M21" i="1"/>
  <c r="K21" i="1"/>
  <c r="I21" i="1"/>
  <c r="N21" i="1"/>
  <c r="L21" i="1"/>
  <c r="J21" i="1"/>
  <c r="I19" i="1"/>
  <c r="K19" i="1" s="1"/>
  <c r="M19" i="1" s="1"/>
  <c r="N19" i="1"/>
  <c r="L19" i="1"/>
  <c r="J19" i="1"/>
  <c r="M17" i="1"/>
  <c r="K17" i="1"/>
  <c r="I17" i="1"/>
  <c r="N17" i="1"/>
  <c r="L17" i="1"/>
  <c r="J18" i="1"/>
  <c r="J17" i="1"/>
  <c r="G18" i="1"/>
  <c r="H22" i="1"/>
  <c r="H20" i="1"/>
  <c r="H18" i="1"/>
  <c r="J11" i="1"/>
  <c r="N11" i="1"/>
  <c r="L11" i="1"/>
  <c r="G11" i="1"/>
  <c r="H11" i="1"/>
  <c r="K24" i="1" l="1"/>
  <c r="M24" i="1" s="1"/>
  <c r="M69" i="1"/>
  <c r="K69" i="1"/>
  <c r="H69" i="1"/>
  <c r="G69" i="1"/>
  <c r="F69" i="1"/>
  <c r="H15" i="1" l="1"/>
  <c r="G22" i="1" l="1"/>
  <c r="G20" i="1"/>
  <c r="G15" i="1"/>
  <c r="J15" i="1" l="1"/>
  <c r="J20" i="1"/>
  <c r="J22" i="1"/>
  <c r="F25" i="1" l="1"/>
  <c r="F22" i="1"/>
  <c r="F20" i="1"/>
  <c r="F18" i="1"/>
  <c r="E25" i="1" l="1"/>
  <c r="N22" i="1" l="1"/>
  <c r="L22" i="1"/>
  <c r="N20" i="1"/>
  <c r="L20" i="1"/>
  <c r="L18" i="1" l="1"/>
  <c r="N18" i="1"/>
  <c r="E66" i="1"/>
  <c r="M15" i="1"/>
  <c r="K15" i="1"/>
  <c r="J69" i="1"/>
  <c r="D69" i="1" l="1"/>
  <c r="E11" i="1" l="1"/>
  <c r="L69" i="1" l="1"/>
  <c r="N69" i="1"/>
  <c r="E68" i="1" l="1"/>
  <c r="E32" i="1"/>
  <c r="E30" i="1"/>
  <c r="E22" i="1"/>
  <c r="E20" i="1"/>
  <c r="E18" i="1"/>
  <c r="N15" i="1"/>
  <c r="L15" i="1"/>
  <c r="I15" i="1"/>
  <c r="E15" i="1"/>
  <c r="E69" i="1" l="1"/>
</calcChain>
</file>

<file path=xl/sharedStrings.xml><?xml version="1.0" encoding="utf-8"?>
<sst xmlns="http://schemas.openxmlformats.org/spreadsheetml/2006/main" count="135" uniqueCount="80">
  <si>
    <t>Общая площадь муниципального  образования</t>
  </si>
  <si>
    <t>га</t>
  </si>
  <si>
    <t>Населённые пункты</t>
  </si>
  <si>
    <t>ед.</t>
  </si>
  <si>
    <t>чел.</t>
  </si>
  <si>
    <t>тыс. руб.</t>
  </si>
  <si>
    <t>Тыс.руб.</t>
  </si>
  <si>
    <t>кв.м.</t>
  </si>
  <si>
    <t>Общая площадь муниципального нежилого фонда</t>
  </si>
  <si>
    <t>В т.ч. сдаваемая в аренду</t>
  </si>
  <si>
    <t>х</t>
  </si>
  <si>
    <t>Промышленность</t>
  </si>
  <si>
    <t xml:space="preserve"> ед.</t>
  </si>
  <si>
    <t>ед</t>
  </si>
  <si>
    <t>Сельское хозяйство</t>
  </si>
  <si>
    <t xml:space="preserve">Число фермерских хозйств   </t>
  </si>
  <si>
    <t>- количество объектов малого и среднего предпринимательства</t>
  </si>
  <si>
    <t>- количество личных подсобных хозяйств</t>
  </si>
  <si>
    <t>км</t>
  </si>
  <si>
    <t>Дорожная деятельность</t>
  </si>
  <si>
    <t>Протяженность дорожной сети</t>
  </si>
  <si>
    <t>В том числе с улучшенным покрытием</t>
  </si>
  <si>
    <t>Потребительский рынок товаров и услуг</t>
  </si>
  <si>
    <t>Дошкольные учреждения</t>
  </si>
  <si>
    <t xml:space="preserve">Предприятия  (магазины) розничной торговли                         </t>
  </si>
  <si>
    <t>Отделение ОСБ</t>
  </si>
  <si>
    <t xml:space="preserve">Количество станций АТС                 </t>
  </si>
  <si>
    <t>Дома культуры</t>
  </si>
  <si>
    <t>библиотеки</t>
  </si>
  <si>
    <t>Стадионы</t>
  </si>
  <si>
    <t xml:space="preserve">Количество детских и спортивных площадок                         </t>
  </si>
  <si>
    <t>- объём поступления доходов бюджета</t>
  </si>
  <si>
    <t xml:space="preserve">- объём расходов бюджета </t>
  </si>
  <si>
    <t xml:space="preserve">Почтовые отделения  </t>
  </si>
  <si>
    <t>Объем оказанных платных услуг культуры  населению</t>
  </si>
  <si>
    <t>Платные услуги населению в области туризма</t>
  </si>
  <si>
    <t xml:space="preserve">Профицит, дефицит (-) </t>
  </si>
  <si>
    <t>Численность постоянного населения на начало года, в том числе:</t>
  </si>
  <si>
    <t>Протяженность уличной дорожной сети местного значения</t>
  </si>
  <si>
    <t>в т.ч. Отремонтированных</t>
  </si>
  <si>
    <t>тыс. руб</t>
  </si>
  <si>
    <t>млн. руб</t>
  </si>
  <si>
    <t>Малое предпринимательство</t>
  </si>
  <si>
    <t>средняя заработная плата работников культуры</t>
  </si>
  <si>
    <t>Приложение</t>
  </si>
  <si>
    <t>%</t>
  </si>
  <si>
    <t>Фонд заработной платы на территории Кааламскомгосельскомго поселения  с учетом необлагаемой его части</t>
  </si>
  <si>
    <t>Средняя численность работающих</t>
  </si>
  <si>
    <t>Средняя заработная плата</t>
  </si>
  <si>
    <t>индекс-дефлятор</t>
  </si>
  <si>
    <t xml:space="preserve">                   1) Демографическая характеристика </t>
  </si>
  <si>
    <t>3)  Имущество юридических и физических лиц</t>
  </si>
  <si>
    <t>4) Доходы населения</t>
  </si>
  <si>
    <t>7) Бюджет поселения:</t>
  </si>
  <si>
    <t xml:space="preserve">               6) Социальная инфраструктура</t>
  </si>
  <si>
    <t xml:space="preserve">               2)      Муниципальное имущество</t>
  </si>
  <si>
    <t xml:space="preserve">                                                                  5) Производственная деятельность и обслуживание населения</t>
  </si>
  <si>
    <t>Наименование показателя</t>
  </si>
  <si>
    <t>Единицы измерения</t>
  </si>
  <si>
    <t>Оценка</t>
  </si>
  <si>
    <t>Прогноз</t>
  </si>
  <si>
    <t>Факт</t>
  </si>
  <si>
    <t>в %   прирост(+), снижение(-)  к предыдущему году</t>
  </si>
  <si>
    <t>2024 год</t>
  </si>
  <si>
    <t>в %   прирост(+), снижение(-)  собственных доходов к предыдущему году</t>
  </si>
  <si>
    <t>2025 год</t>
  </si>
  <si>
    <t>Кадастровая стоимость земельных участков  ЮЛ (с учетом льгот)</t>
  </si>
  <si>
    <t>Кадастровая стоимость земельных участков  ФЛ (с учетом льгот)</t>
  </si>
  <si>
    <t>Кадастровая стоимость строений, сооружений, помещений ФЛ (с учетом льгот)</t>
  </si>
  <si>
    <t xml:space="preserve">Общеобразовательныех школы                 </t>
  </si>
  <si>
    <t>Учреждения здравохранения</t>
  </si>
  <si>
    <t>оценка</t>
  </si>
  <si>
    <t>в т.ч. Налоговые и неналоговые доходы</t>
  </si>
  <si>
    <t>факт</t>
  </si>
  <si>
    <t>Прогноз социально-экономического развития Кааламского сельского поселения на 2024 год и плановый период 2025-2026 годы</t>
  </si>
  <si>
    <t>2026 год</t>
  </si>
  <si>
    <t>1 вариант (консервативный)</t>
  </si>
  <si>
    <t>2 вариант (базовый)</t>
  </si>
  <si>
    <t>Число предприятий</t>
  </si>
  <si>
    <t>к постановлению администрации КСП от 24.10.2023 №25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</si>
</sst>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4" tint="-0.249977111117893"/>
      <name val="Times New Roman"/>
      <family val="1"/>
      <charset val="204"/>
    </font>
    <font>
      <sz val="14"/>
      <color theme="4" tint="-0.249977111117893"/>
      <name val="Calibri"/>
      <family val="2"/>
      <charset val="204"/>
      <scheme val="minor"/>
    </font>
    <font>
      <sz val="14"/>
      <color theme="4" tint="-0.24997711111789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b/>
      <sz val="14"/>
      <color theme="3"/>
      <name val="Times New Roman"/>
      <family val="1"/>
      <charset val="204"/>
    </font>
    <font>
      <b/>
      <sz val="14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/>
    <xf numFmtId="0" fontId="1" fillId="0" borderId="3" xfId="0" applyFont="1" applyBorder="1"/>
    <xf numFmtId="0" fontId="1" fillId="0" borderId="3" xfId="0" applyFont="1" applyBorder="1" applyAlignment="1"/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horizontal="right" wrapText="1"/>
    </xf>
    <xf numFmtId="0" fontId="6" fillId="2" borderId="3" xfId="0" applyFont="1" applyFill="1" applyBorder="1"/>
    <xf numFmtId="0" fontId="0" fillId="2" borderId="0" xfId="0" applyFill="1"/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3" xfId="0" applyFont="1" applyFill="1" applyBorder="1"/>
    <xf numFmtId="3" fontId="1" fillId="2" borderId="3" xfId="0" applyNumberFormat="1" applyFont="1" applyFill="1" applyBorder="1" applyAlignment="1"/>
    <xf numFmtId="3" fontId="1" fillId="2" borderId="3" xfId="0" applyNumberFormat="1" applyFont="1" applyFill="1" applyBorder="1"/>
    <xf numFmtId="9" fontId="1" fillId="0" borderId="3" xfId="0" applyNumberFormat="1" applyFont="1" applyBorder="1" applyAlignment="1">
      <alignment horizontal="right" vertical="center" wrapText="1"/>
    </xf>
    <xf numFmtId="0" fontId="10" fillId="0" borderId="0" xfId="0" applyFont="1" applyAlignment="1"/>
    <xf numFmtId="0" fontId="11" fillId="0" borderId="0" xfId="0" applyFont="1" applyAlignment="1"/>
    <xf numFmtId="0" fontId="8" fillId="2" borderId="0" xfId="0" applyFont="1" applyFill="1" applyAlignment="1"/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/>
    <xf numFmtId="0" fontId="9" fillId="0" borderId="2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" fillId="2" borderId="0" xfId="0" applyFont="1" applyFill="1" applyAlignment="1"/>
    <xf numFmtId="0" fontId="5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7" fillId="0" borderId="3" xfId="0" applyFont="1" applyBorder="1" applyAlignment="1">
      <alignment vertical="center"/>
    </xf>
    <xf numFmtId="0" fontId="1" fillId="0" borderId="0" xfId="0" applyFont="1" applyBorder="1" applyAlignment="1"/>
    <xf numFmtId="0" fontId="1" fillId="0" borderId="3" xfId="0" applyFont="1" applyBorder="1" applyAlignment="1">
      <alignment vertical="center" wrapText="1"/>
    </xf>
    <xf numFmtId="0" fontId="4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9" fontId="1" fillId="2" borderId="3" xfId="0" applyNumberFormat="1" applyFont="1" applyFill="1" applyBorder="1" applyAlignment="1">
      <alignment horizontal="right" vertical="center" wrapText="1"/>
    </xf>
    <xf numFmtId="0" fontId="1" fillId="2" borderId="0" xfId="0" applyFont="1" applyFill="1"/>
    <xf numFmtId="0" fontId="1" fillId="2" borderId="3" xfId="0" applyFont="1" applyFill="1" applyBorder="1" applyAlignment="1"/>
    <xf numFmtId="0" fontId="10" fillId="2" borderId="0" xfId="0" applyFont="1" applyFill="1" applyAlignment="1"/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Alignment="1"/>
    <xf numFmtId="0" fontId="1" fillId="2" borderId="3" xfId="0" applyFont="1" applyFill="1" applyBorder="1" applyAlignment="1">
      <alignment horizontal="center" vertical="top"/>
    </xf>
    <xf numFmtId="0" fontId="0" fillId="2" borderId="0" xfId="0" applyFill="1" applyBorder="1" applyAlignment="1"/>
    <xf numFmtId="0" fontId="1" fillId="2" borderId="3" xfId="0" applyFont="1" applyFill="1" applyBorder="1" applyAlignment="1">
      <alignment vertical="top"/>
    </xf>
    <xf numFmtId="0" fontId="1" fillId="2" borderId="3" xfId="0" applyFont="1" applyFill="1" applyBorder="1" applyAlignment="1">
      <alignment horizontal="right" wrapText="1"/>
    </xf>
    <xf numFmtId="0" fontId="1" fillId="2" borderId="0" xfId="0" applyFont="1" applyFill="1" applyBorder="1" applyAlignment="1"/>
    <xf numFmtId="0" fontId="0" fillId="2" borderId="3" xfId="0" applyFill="1" applyBorder="1"/>
    <xf numFmtId="0" fontId="12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6" fillId="2" borderId="0" xfId="0" applyFont="1" applyFill="1" applyAlignment="1"/>
    <xf numFmtId="0" fontId="16" fillId="2" borderId="3" xfId="0" applyFont="1" applyFill="1" applyBorder="1" applyAlignment="1">
      <alignment horizontal="right" vertical="center" wrapText="1"/>
    </xf>
    <xf numFmtId="9" fontId="16" fillId="2" borderId="3" xfId="0" applyNumberFormat="1" applyFont="1" applyFill="1" applyBorder="1" applyAlignment="1">
      <alignment horizontal="right" vertical="center" wrapText="1"/>
    </xf>
    <xf numFmtId="0" fontId="16" fillId="2" borderId="3" xfId="0" applyFont="1" applyFill="1" applyBorder="1"/>
    <xf numFmtId="0" fontId="16" fillId="2" borderId="0" xfId="0" applyFont="1" applyFill="1"/>
    <xf numFmtId="0" fontId="16" fillId="2" borderId="3" xfId="0" applyFont="1" applyFill="1" applyBorder="1" applyAlignment="1"/>
    <xf numFmtId="0" fontId="17" fillId="2" borderId="0" xfId="0" applyFont="1" applyFill="1" applyAlignment="1"/>
    <xf numFmtId="3" fontId="16" fillId="2" borderId="3" xfId="0" applyNumberFormat="1" applyFont="1" applyFill="1" applyBorder="1" applyAlignment="1"/>
    <xf numFmtId="3" fontId="16" fillId="2" borderId="3" xfId="0" applyNumberFormat="1" applyFont="1" applyFill="1" applyBorder="1"/>
    <xf numFmtId="0" fontId="17" fillId="2" borderId="0" xfId="0" applyFont="1" applyFill="1" applyBorder="1" applyAlignment="1">
      <alignment horizontal="center"/>
    </xf>
    <xf numFmtId="0" fontId="18" fillId="2" borderId="0" xfId="0" applyFont="1" applyFill="1" applyAlignment="1"/>
    <xf numFmtId="0" fontId="16" fillId="2" borderId="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top"/>
    </xf>
    <xf numFmtId="0" fontId="14" fillId="2" borderId="0" xfId="0" applyFont="1" applyFill="1" applyBorder="1" applyAlignment="1"/>
    <xf numFmtId="0" fontId="16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vertical="top"/>
    </xf>
    <xf numFmtId="0" fontId="16" fillId="2" borderId="3" xfId="0" applyFont="1" applyFill="1" applyBorder="1" applyAlignment="1">
      <alignment horizontal="right" wrapText="1"/>
    </xf>
    <xf numFmtId="0" fontId="16" fillId="2" borderId="0" xfId="0" applyFont="1" applyFill="1" applyBorder="1" applyAlignment="1"/>
    <xf numFmtId="0" fontId="14" fillId="2" borderId="0" xfId="0" applyFont="1" applyFill="1"/>
    <xf numFmtId="0" fontId="1" fillId="0" borderId="3" xfId="0" applyFont="1" applyBorder="1" applyAlignment="1">
      <alignment vertical="center" wrapText="1"/>
    </xf>
    <xf numFmtId="0" fontId="0" fillId="0" borderId="0" xfId="0" applyBorder="1" applyAlignment="1"/>
    <xf numFmtId="0" fontId="12" fillId="2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4" fillId="2" borderId="0" xfId="0" applyFont="1" applyFill="1" applyBorder="1"/>
    <xf numFmtId="0" fontId="15" fillId="0" borderId="0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19" fillId="0" borderId="0" xfId="0" applyFont="1" applyBorder="1" applyAlignment="1"/>
    <xf numFmtId="0" fontId="19" fillId="0" borderId="3" xfId="0" applyFont="1" applyBorder="1" applyAlignment="1">
      <alignment horizontal="center" vertical="center" wrapText="1"/>
    </xf>
    <xf numFmtId="0" fontId="8" fillId="0" borderId="0" xfId="0" applyFont="1" applyAlignment="1"/>
    <xf numFmtId="0" fontId="8" fillId="0" borderId="3" xfId="0" applyFont="1" applyBorder="1" applyAlignment="1">
      <alignment horizontal="right" vertical="center" wrapText="1"/>
    </xf>
    <xf numFmtId="9" fontId="8" fillId="0" borderId="3" xfId="0" applyNumberFormat="1" applyFont="1" applyBorder="1" applyAlignment="1">
      <alignment horizontal="right" vertical="center" wrapText="1"/>
    </xf>
    <xf numFmtId="0" fontId="8" fillId="0" borderId="0" xfId="0" applyFont="1"/>
    <xf numFmtId="0" fontId="8" fillId="0" borderId="3" xfId="0" applyFont="1" applyBorder="1" applyAlignment="1"/>
    <xf numFmtId="0" fontId="8" fillId="0" borderId="3" xfId="0" applyFont="1" applyBorder="1"/>
    <xf numFmtId="0" fontId="20" fillId="0" borderId="0" xfId="0" applyFont="1" applyAlignment="1"/>
    <xf numFmtId="3" fontId="8" fillId="2" borderId="3" xfId="0" applyNumberFormat="1" applyFont="1" applyFill="1" applyBorder="1" applyAlignment="1"/>
    <xf numFmtId="3" fontId="8" fillId="2" borderId="3" xfId="0" applyNumberFormat="1" applyFont="1" applyFill="1" applyBorder="1"/>
    <xf numFmtId="0" fontId="20" fillId="0" borderId="0" xfId="0" applyFont="1" applyBorder="1" applyAlignment="1">
      <alignment horizontal="center"/>
    </xf>
    <xf numFmtId="0" fontId="8" fillId="2" borderId="3" xfId="0" applyFont="1" applyFill="1" applyBorder="1"/>
    <xf numFmtId="0" fontId="21" fillId="0" borderId="0" xfId="0" applyFont="1" applyAlignment="1"/>
    <xf numFmtId="0" fontId="8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right" wrapText="1"/>
    </xf>
    <xf numFmtId="0" fontId="8" fillId="2" borderId="3" xfId="0" applyFont="1" applyFill="1" applyBorder="1" applyAlignment="1">
      <alignment horizontal="right" vertical="center" wrapText="1"/>
    </xf>
    <xf numFmtId="0" fontId="8" fillId="0" borderId="0" xfId="0" applyFont="1" applyBorder="1" applyAlignment="1"/>
    <xf numFmtId="9" fontId="8" fillId="2" borderId="3" xfId="0" applyNumberFormat="1" applyFont="1" applyFill="1" applyBorder="1" applyAlignment="1">
      <alignment horizontal="right" vertical="center" wrapText="1"/>
    </xf>
    <xf numFmtId="0" fontId="19" fillId="2" borderId="3" xfId="0" applyFont="1" applyFill="1" applyBorder="1"/>
    <xf numFmtId="0" fontId="19" fillId="0" borderId="0" xfId="0" applyFont="1"/>
    <xf numFmtId="0" fontId="1" fillId="0" borderId="3" xfId="0" applyFont="1" applyBorder="1" applyAlignment="1">
      <alignment vertical="center" wrapText="1"/>
    </xf>
    <xf numFmtId="1" fontId="16" fillId="2" borderId="3" xfId="0" applyNumberFormat="1" applyFont="1" applyFill="1" applyBorder="1" applyAlignment="1">
      <alignment horizontal="right" vertical="center" wrapText="1"/>
    </xf>
    <xf numFmtId="1" fontId="1" fillId="2" borderId="3" xfId="0" applyNumberFormat="1" applyFont="1" applyFill="1" applyBorder="1" applyAlignment="1">
      <alignment horizontal="right" vertical="center" wrapText="1"/>
    </xf>
    <xf numFmtId="1" fontId="8" fillId="2" borderId="3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top"/>
    </xf>
    <xf numFmtId="0" fontId="8" fillId="2" borderId="3" xfId="0" applyFont="1" applyFill="1" applyBorder="1" applyAlignment="1"/>
    <xf numFmtId="0" fontId="8" fillId="2" borderId="0" xfId="0" applyFont="1" applyFill="1" applyBorder="1" applyAlignment="1">
      <alignment vertical="center"/>
    </xf>
    <xf numFmtId="0" fontId="19" fillId="2" borderId="0" xfId="0" applyFont="1" applyFill="1" applyBorder="1" applyAlignment="1"/>
    <xf numFmtId="0" fontId="8" fillId="2" borderId="3" xfId="0" applyFont="1" applyFill="1" applyBorder="1" applyAlignment="1">
      <alignment vertical="top"/>
    </xf>
    <xf numFmtId="4" fontId="1" fillId="2" borderId="3" xfId="0" applyNumberFormat="1" applyFont="1" applyFill="1" applyBorder="1"/>
    <xf numFmtId="4" fontId="16" fillId="2" borderId="3" xfId="0" applyNumberFormat="1" applyFont="1" applyFill="1" applyBorder="1"/>
    <xf numFmtId="4" fontId="1" fillId="0" borderId="3" xfId="0" applyNumberFormat="1" applyFont="1" applyFill="1" applyBorder="1"/>
    <xf numFmtId="4" fontId="8" fillId="0" borderId="3" xfId="0" applyNumberFormat="1" applyFont="1" applyFill="1" applyBorder="1"/>
    <xf numFmtId="4" fontId="8" fillId="2" borderId="3" xfId="0" applyNumberFormat="1" applyFont="1" applyFill="1" applyBorder="1"/>
    <xf numFmtId="0" fontId="23" fillId="2" borderId="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6" fillId="2" borderId="0" xfId="0" applyFont="1" applyFill="1" applyAlignment="1"/>
    <xf numFmtId="0" fontId="6" fillId="2" borderId="3" xfId="0" applyFont="1" applyFill="1" applyBorder="1" applyAlignment="1">
      <alignment horizontal="right" vertical="center" wrapText="1"/>
    </xf>
    <xf numFmtId="1" fontId="6" fillId="2" borderId="3" xfId="0" applyNumberFormat="1" applyFont="1" applyFill="1" applyBorder="1" applyAlignment="1">
      <alignment horizontal="right" vertical="center" wrapText="1"/>
    </xf>
    <xf numFmtId="9" fontId="6" fillId="2" borderId="3" xfId="0" applyNumberFormat="1" applyFont="1" applyFill="1" applyBorder="1" applyAlignment="1">
      <alignment horizontal="right" vertical="center" wrapText="1"/>
    </xf>
    <xf numFmtId="0" fontId="6" fillId="2" borderId="0" xfId="0" applyFont="1" applyFill="1"/>
    <xf numFmtId="0" fontId="6" fillId="2" borderId="3" xfId="0" applyFont="1" applyFill="1" applyBorder="1" applyAlignment="1"/>
    <xf numFmtId="0" fontId="24" fillId="2" borderId="0" xfId="0" applyFont="1" applyFill="1" applyAlignment="1"/>
    <xf numFmtId="3" fontId="6" fillId="2" borderId="3" xfId="0" applyNumberFormat="1" applyFont="1" applyFill="1" applyBorder="1" applyAlignment="1"/>
    <xf numFmtId="3" fontId="6" fillId="2" borderId="3" xfId="0" applyNumberFormat="1" applyFont="1" applyFill="1" applyBorder="1"/>
    <xf numFmtId="0" fontId="24" fillId="2" borderId="0" xfId="0" applyFont="1" applyFill="1" applyBorder="1" applyAlignment="1">
      <alignment horizontal="center"/>
    </xf>
    <xf numFmtId="0" fontId="25" fillId="2" borderId="0" xfId="0" applyFont="1" applyFill="1" applyAlignment="1"/>
    <xf numFmtId="0" fontId="6" fillId="2" borderId="3" xfId="0" applyFont="1" applyFill="1" applyBorder="1" applyAlignment="1">
      <alignment horizontal="center" vertical="top"/>
    </xf>
    <xf numFmtId="0" fontId="23" fillId="2" borderId="0" xfId="0" applyFont="1" applyFill="1" applyBorder="1" applyAlignment="1"/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top"/>
    </xf>
    <xf numFmtId="0" fontId="6" fillId="2" borderId="3" xfId="0" applyFont="1" applyFill="1" applyBorder="1" applyAlignment="1">
      <alignment horizontal="right" wrapText="1"/>
    </xf>
    <xf numFmtId="0" fontId="6" fillId="2" borderId="0" xfId="0" applyFont="1" applyFill="1" applyBorder="1" applyAlignment="1"/>
    <xf numFmtId="4" fontId="6" fillId="2" borderId="3" xfId="0" applyNumberFormat="1" applyFont="1" applyFill="1" applyBorder="1"/>
    <xf numFmtId="0" fontId="0" fillId="0" borderId="3" xfId="0" applyBorder="1" applyAlignment="1">
      <alignment horizontal="center" vertical="center" wrapText="1"/>
    </xf>
    <xf numFmtId="4" fontId="14" fillId="2" borderId="3" xfId="0" applyNumberFormat="1" applyFont="1" applyFill="1" applyBorder="1"/>
    <xf numFmtId="4" fontId="23" fillId="2" borderId="3" xfId="0" applyNumberFormat="1" applyFont="1" applyFill="1" applyBorder="1"/>
    <xf numFmtId="4" fontId="0" fillId="2" borderId="3" xfId="0" applyNumberFormat="1" applyFill="1" applyBorder="1"/>
    <xf numFmtId="1" fontId="6" fillId="2" borderId="3" xfId="0" applyNumberFormat="1" applyFont="1" applyFill="1" applyBorder="1"/>
    <xf numFmtId="1" fontId="8" fillId="2" borderId="3" xfId="0" applyNumberFormat="1" applyFont="1" applyFill="1" applyBorder="1"/>
    <xf numFmtId="164" fontId="8" fillId="2" borderId="3" xfId="0" applyNumberFormat="1" applyFont="1" applyFill="1" applyBorder="1" applyAlignment="1">
      <alignment horizontal="right" vertical="center" wrapText="1"/>
    </xf>
    <xf numFmtId="164" fontId="1" fillId="2" borderId="3" xfId="0" applyNumberFormat="1" applyFont="1" applyFill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/>
    <xf numFmtId="0" fontId="12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2"/>
  <sheetViews>
    <sheetView tabSelected="1" workbookViewId="0">
      <selection activeCell="N66" sqref="N66"/>
    </sheetView>
  </sheetViews>
  <sheetFormatPr defaultRowHeight="15" x14ac:dyDescent="0.25"/>
  <cols>
    <col min="1" max="1" width="4.5703125" customWidth="1"/>
    <col min="2" max="2" width="32.28515625" customWidth="1"/>
    <col min="3" max="3" width="6.42578125" customWidth="1"/>
    <col min="4" max="4" width="9.140625" style="12" hidden="1" customWidth="1"/>
    <col min="5" max="5" width="1.5703125" hidden="1" customWidth="1"/>
    <col min="6" max="6" width="9.42578125" hidden="1" customWidth="1"/>
    <col min="7" max="8" width="9.140625" style="70"/>
    <col min="9" max="9" width="10.140625" customWidth="1"/>
    <col min="10" max="10" width="10.42578125" style="102" customWidth="1"/>
    <col min="11" max="11" width="11.42578125" customWidth="1"/>
    <col min="12" max="12" width="10.85546875" style="102" customWidth="1"/>
    <col min="13" max="13" width="11.140625" customWidth="1"/>
    <col min="14" max="14" width="10.7109375" style="102" customWidth="1"/>
  </cols>
  <sheetData>
    <row r="1" spans="2:14" ht="33" customHeight="1" x14ac:dyDescent="0.25">
      <c r="B1" t="s">
        <v>44</v>
      </c>
      <c r="C1" s="154" t="s">
        <v>79</v>
      </c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2:14" ht="57" customHeight="1" x14ac:dyDescent="0.3">
      <c r="B2" s="156" t="s">
        <v>74</v>
      </c>
      <c r="C2" s="156"/>
      <c r="D2" s="157"/>
      <c r="E2" s="157"/>
      <c r="F2" s="157"/>
      <c r="G2" s="157"/>
      <c r="H2" s="157"/>
      <c r="I2" s="157"/>
      <c r="J2" s="81"/>
      <c r="K2" s="72"/>
    </row>
    <row r="3" spans="2:14" ht="21.75" customHeight="1" x14ac:dyDescent="0.25">
      <c r="B3" s="147" t="s">
        <v>57</v>
      </c>
      <c r="C3" s="147" t="s">
        <v>58</v>
      </c>
      <c r="D3" s="158" t="s">
        <v>61</v>
      </c>
      <c r="E3" s="147" t="s">
        <v>61</v>
      </c>
      <c r="F3" s="147" t="s">
        <v>61</v>
      </c>
      <c r="G3" s="152" t="s">
        <v>73</v>
      </c>
      <c r="H3" s="159" t="s">
        <v>59</v>
      </c>
      <c r="I3" s="147" t="s">
        <v>60</v>
      </c>
      <c r="J3" s="147"/>
      <c r="K3" s="147"/>
      <c r="L3" s="147"/>
      <c r="M3" s="147"/>
      <c r="N3" s="147"/>
    </row>
    <row r="4" spans="2:14" ht="12" customHeight="1" x14ac:dyDescent="0.25">
      <c r="B4" s="147"/>
      <c r="C4" s="147"/>
      <c r="D4" s="158"/>
      <c r="E4" s="147"/>
      <c r="F4" s="147"/>
      <c r="G4" s="153"/>
      <c r="H4" s="160"/>
      <c r="I4" s="161"/>
      <c r="J4" s="161"/>
      <c r="K4" s="161"/>
      <c r="L4" s="161"/>
      <c r="M4" s="161"/>
      <c r="N4" s="161"/>
    </row>
    <row r="5" spans="2:14" ht="48.75" customHeight="1" x14ac:dyDescent="0.25">
      <c r="B5" s="147"/>
      <c r="C5" s="147"/>
      <c r="D5" s="73"/>
      <c r="E5" s="74"/>
      <c r="F5" s="80"/>
      <c r="G5" s="118"/>
      <c r="H5" s="75"/>
      <c r="I5" s="76" t="s">
        <v>76</v>
      </c>
      <c r="J5" s="82" t="s">
        <v>77</v>
      </c>
      <c r="K5" s="138" t="s">
        <v>76</v>
      </c>
      <c r="L5" s="82" t="s">
        <v>77</v>
      </c>
      <c r="M5" s="138" t="s">
        <v>76</v>
      </c>
      <c r="N5" s="82" t="s">
        <v>77</v>
      </c>
    </row>
    <row r="6" spans="2:14" ht="30" customHeight="1" x14ac:dyDescent="0.25">
      <c r="B6" s="147"/>
      <c r="C6" s="147"/>
      <c r="D6" s="50">
        <v>2019</v>
      </c>
      <c r="E6" s="37">
        <v>2020</v>
      </c>
      <c r="F6" s="80">
        <v>2021</v>
      </c>
      <c r="G6" s="119">
        <v>2022</v>
      </c>
      <c r="H6" s="51">
        <v>2023</v>
      </c>
      <c r="I6" s="162" t="s">
        <v>63</v>
      </c>
      <c r="J6" s="163"/>
      <c r="K6" s="162" t="s">
        <v>65</v>
      </c>
      <c r="L6" s="163"/>
      <c r="M6" s="164" t="s">
        <v>75</v>
      </c>
      <c r="N6" s="165"/>
    </row>
    <row r="7" spans="2:14" ht="18.75" x14ac:dyDescent="0.3">
      <c r="B7" s="35" t="s">
        <v>50</v>
      </c>
      <c r="C7" s="36"/>
      <c r="D7" s="34"/>
      <c r="E7" s="26"/>
      <c r="F7" s="26"/>
      <c r="G7" s="120"/>
      <c r="H7" s="52"/>
      <c r="I7" s="23"/>
      <c r="J7" s="83"/>
      <c r="K7" s="23"/>
      <c r="L7" s="83"/>
      <c r="M7" s="23"/>
      <c r="N7" s="83"/>
    </row>
    <row r="8" spans="2:14" ht="31.5" customHeight="1" x14ac:dyDescent="0.25">
      <c r="B8" s="3" t="s">
        <v>0</v>
      </c>
      <c r="C8" s="3" t="s">
        <v>1</v>
      </c>
      <c r="D8" s="14">
        <v>92200</v>
      </c>
      <c r="E8" s="2">
        <v>92200</v>
      </c>
      <c r="F8" s="2">
        <v>92200</v>
      </c>
      <c r="G8" s="121">
        <v>92200</v>
      </c>
      <c r="H8" s="53">
        <v>92200</v>
      </c>
      <c r="I8" s="2">
        <v>92200</v>
      </c>
      <c r="J8" s="84">
        <v>92200</v>
      </c>
      <c r="K8" s="2">
        <v>92200</v>
      </c>
      <c r="L8" s="84">
        <v>92200</v>
      </c>
      <c r="M8" s="2">
        <v>92200</v>
      </c>
      <c r="N8" s="84">
        <v>92200</v>
      </c>
    </row>
    <row r="9" spans="2:14" ht="25.5" customHeight="1" x14ac:dyDescent="0.25">
      <c r="B9" s="3" t="s">
        <v>2</v>
      </c>
      <c r="C9" s="3" t="s">
        <v>3</v>
      </c>
      <c r="D9" s="14">
        <v>20</v>
      </c>
      <c r="E9" s="2">
        <v>20</v>
      </c>
      <c r="F9" s="2">
        <v>20</v>
      </c>
      <c r="G9" s="121">
        <v>20</v>
      </c>
      <c r="H9" s="53">
        <v>20</v>
      </c>
      <c r="I9" s="2">
        <v>20</v>
      </c>
      <c r="J9" s="84">
        <v>20</v>
      </c>
      <c r="K9" s="2">
        <v>20</v>
      </c>
      <c r="L9" s="84">
        <v>20</v>
      </c>
      <c r="M9" s="2">
        <v>20</v>
      </c>
      <c r="N9" s="84">
        <v>20</v>
      </c>
    </row>
    <row r="10" spans="2:14" ht="44.25" customHeight="1" x14ac:dyDescent="0.25">
      <c r="B10" s="3" t="s">
        <v>37</v>
      </c>
      <c r="C10" s="3" t="s">
        <v>4</v>
      </c>
      <c r="D10" s="14">
        <v>2598</v>
      </c>
      <c r="E10" s="2">
        <v>2584</v>
      </c>
      <c r="F10" s="14">
        <v>2558</v>
      </c>
      <c r="G10" s="122">
        <v>2524</v>
      </c>
      <c r="H10" s="104">
        <v>2106</v>
      </c>
      <c r="I10" s="105">
        <f>H10+(H10*I11)</f>
        <v>2042.82</v>
      </c>
      <c r="J10" s="106">
        <v>2085</v>
      </c>
      <c r="K10" s="105">
        <f>I10+(I10*K11)</f>
        <v>1981.5354</v>
      </c>
      <c r="L10" s="106">
        <v>2064</v>
      </c>
      <c r="M10" s="105">
        <f>K10+(K10*M11)</f>
        <v>1922.089338</v>
      </c>
      <c r="N10" s="106">
        <v>2043</v>
      </c>
    </row>
    <row r="11" spans="2:14" ht="39" customHeight="1" x14ac:dyDescent="0.25">
      <c r="B11" s="3" t="s">
        <v>62</v>
      </c>
      <c r="C11" s="3" t="s">
        <v>45</v>
      </c>
      <c r="D11" s="38">
        <v>-0.02</v>
      </c>
      <c r="E11" s="18">
        <f>(((E10/D10)*100)-100)/100</f>
        <v>-5.3887605850654555E-3</v>
      </c>
      <c r="F11" s="18">
        <v>-0.01</v>
      </c>
      <c r="G11" s="123">
        <f>(((G10/F10)*100)-100)/100</f>
        <v>-1.3291634089132174E-2</v>
      </c>
      <c r="H11" s="54">
        <f>(((H10/G10)*100)-100)/100</f>
        <v>-0.16561014263074483</v>
      </c>
      <c r="I11" s="18">
        <v>-0.03</v>
      </c>
      <c r="J11" s="100">
        <f>(((J10/H10)*100)-100)/100</f>
        <v>-9.9715099715099592E-3</v>
      </c>
      <c r="K11" s="38">
        <v>-0.03</v>
      </c>
      <c r="L11" s="100">
        <f>(((L10/J10)*100)-100)/100</f>
        <v>-1.007194244604321E-2</v>
      </c>
      <c r="M11" s="38">
        <v>-0.03</v>
      </c>
      <c r="N11" s="100">
        <f>(((N10/L10)*100)-100)/100</f>
        <v>-1.0174418604651124E-2</v>
      </c>
    </row>
    <row r="12" spans="2:14" ht="18.75" x14ac:dyDescent="0.25">
      <c r="B12" s="22" t="s">
        <v>55</v>
      </c>
      <c r="C12" s="25"/>
      <c r="D12" s="39"/>
      <c r="E12" s="5"/>
      <c r="F12" s="5"/>
      <c r="G12" s="124"/>
      <c r="H12" s="56"/>
      <c r="I12" s="5"/>
      <c r="J12" s="86"/>
      <c r="K12" s="5"/>
      <c r="L12" s="86"/>
      <c r="M12" s="5"/>
      <c r="N12" s="86"/>
    </row>
    <row r="13" spans="2:14" ht="29.25" customHeight="1" x14ac:dyDescent="0.25">
      <c r="B13" s="3" t="s">
        <v>8</v>
      </c>
      <c r="C13" s="3" t="s">
        <v>7</v>
      </c>
      <c r="D13" s="40">
        <v>440.4</v>
      </c>
      <c r="E13" s="7">
        <v>440.4</v>
      </c>
      <c r="F13" s="7">
        <v>440.4</v>
      </c>
      <c r="G13" s="125">
        <v>440.4</v>
      </c>
      <c r="H13" s="57">
        <v>440.4</v>
      </c>
      <c r="I13" s="7">
        <v>440.4</v>
      </c>
      <c r="J13" s="87">
        <v>440.4</v>
      </c>
      <c r="K13" s="7">
        <v>440.4</v>
      </c>
      <c r="L13" s="87">
        <v>440.4</v>
      </c>
      <c r="M13" s="7">
        <v>440.4</v>
      </c>
      <c r="N13" s="87">
        <v>440.4</v>
      </c>
    </row>
    <row r="14" spans="2:14" ht="25.5" customHeight="1" x14ac:dyDescent="0.25">
      <c r="B14" s="3" t="s">
        <v>9</v>
      </c>
      <c r="C14" s="1" t="s">
        <v>10</v>
      </c>
      <c r="D14" s="15">
        <v>66.900000000000006</v>
      </c>
      <c r="E14" s="6">
        <v>66.900000000000006</v>
      </c>
      <c r="F14" s="6">
        <v>21.2</v>
      </c>
      <c r="G14" s="11">
        <v>21.2</v>
      </c>
      <c r="H14" s="55">
        <v>21.2</v>
      </c>
      <c r="I14" s="6">
        <v>21.2</v>
      </c>
      <c r="J14" s="88">
        <v>21.2</v>
      </c>
      <c r="K14" s="6">
        <v>21.2</v>
      </c>
      <c r="L14" s="88">
        <v>21.2</v>
      </c>
      <c r="M14" s="6">
        <v>21.2</v>
      </c>
      <c r="N14" s="88">
        <v>21.2</v>
      </c>
    </row>
    <row r="15" spans="2:14" ht="31.5" customHeight="1" x14ac:dyDescent="0.25">
      <c r="B15" s="33" t="s">
        <v>62</v>
      </c>
      <c r="C15" s="3" t="s">
        <v>45</v>
      </c>
      <c r="D15" s="38">
        <v>0</v>
      </c>
      <c r="E15" s="18">
        <f>(((E14/D14)*100)-100)/100</f>
        <v>0</v>
      </c>
      <c r="F15" s="18">
        <v>0</v>
      </c>
      <c r="G15" s="123">
        <f>(((G14/F14)*100)-100)/100</f>
        <v>0</v>
      </c>
      <c r="H15" s="18">
        <f>(((H14/G14)*100)-100)/100</f>
        <v>0</v>
      </c>
      <c r="I15" s="18">
        <f>(((I14/H14)*100)-100)/100</f>
        <v>0</v>
      </c>
      <c r="J15" s="100">
        <f>(((J14/H14)*100)-100)/100</f>
        <v>0</v>
      </c>
      <c r="K15" s="18">
        <f>(((K14/H14)*100)-100)/100</f>
        <v>0</v>
      </c>
      <c r="L15" s="85">
        <f t="shared" ref="L15" si="0">(((L14/I14)*100)-100)/100</f>
        <v>0</v>
      </c>
      <c r="M15" s="18">
        <f t="shared" ref="M15:N15" si="1">(((M14/K14)*100)-100)/100</f>
        <v>0</v>
      </c>
      <c r="N15" s="85">
        <f t="shared" si="1"/>
        <v>0</v>
      </c>
    </row>
    <row r="16" spans="2:14" ht="24" customHeight="1" x14ac:dyDescent="0.3">
      <c r="B16" s="24" t="s">
        <v>51</v>
      </c>
      <c r="C16" s="19"/>
      <c r="D16" s="41"/>
      <c r="E16" s="19"/>
      <c r="F16" s="19"/>
      <c r="G16" s="126"/>
      <c r="H16" s="58"/>
      <c r="I16" s="19"/>
      <c r="J16" s="89"/>
      <c r="K16" s="19"/>
      <c r="L16" s="89"/>
      <c r="M16" s="19"/>
      <c r="N16" s="89"/>
    </row>
    <row r="17" spans="2:14" ht="43.5" customHeight="1" x14ac:dyDescent="0.25">
      <c r="B17" s="3" t="s">
        <v>66</v>
      </c>
      <c r="C17" s="3" t="s">
        <v>40</v>
      </c>
      <c r="D17" s="16">
        <v>144243</v>
      </c>
      <c r="E17" s="16">
        <v>202100</v>
      </c>
      <c r="F17" s="16">
        <v>202100</v>
      </c>
      <c r="G17" s="127">
        <v>139873</v>
      </c>
      <c r="H17" s="59">
        <v>190821</v>
      </c>
      <c r="I17" s="16">
        <f>H17+(H17*I18)</f>
        <v>171738.9</v>
      </c>
      <c r="J17" s="90">
        <f>H17</f>
        <v>190821</v>
      </c>
      <c r="K17" s="16">
        <f>I17+(I17*K18)</f>
        <v>154565.01</v>
      </c>
      <c r="L17" s="90">
        <f>H17</f>
        <v>190821</v>
      </c>
      <c r="M17" s="16">
        <f>K17+(K17*M18)</f>
        <v>139108.50900000002</v>
      </c>
      <c r="N17" s="90">
        <f>H17</f>
        <v>190821</v>
      </c>
    </row>
    <row r="18" spans="2:14" ht="30" customHeight="1" x14ac:dyDescent="0.25">
      <c r="B18" s="33" t="s">
        <v>62</v>
      </c>
      <c r="C18" s="3" t="s">
        <v>45</v>
      </c>
      <c r="D18" s="38">
        <v>0</v>
      </c>
      <c r="E18" s="18">
        <f>(((E17/D17)*100)-100)/100</f>
        <v>0.40110785272075589</v>
      </c>
      <c r="F18" s="54">
        <f>(((F17/E17)*100)-100)/100</f>
        <v>0</v>
      </c>
      <c r="G18" s="123">
        <f>(((G17/F17)*100)-100)/100</f>
        <v>-0.30790202869866407</v>
      </c>
      <c r="H18" s="54">
        <f>(((H17/G17)*100)-100)/100</f>
        <v>0.36424470769912715</v>
      </c>
      <c r="I18" s="18">
        <v>-0.1</v>
      </c>
      <c r="J18" s="100">
        <f>(((J17/H17)*100)-100)/100</f>
        <v>0</v>
      </c>
      <c r="K18" s="18">
        <v>-0.1</v>
      </c>
      <c r="L18" s="85">
        <f>(((L17/J17)*100)-100)/100</f>
        <v>0</v>
      </c>
      <c r="M18" s="18">
        <v>-0.1</v>
      </c>
      <c r="N18" s="85">
        <f>(((N17/L17)*100)-100)/100</f>
        <v>0</v>
      </c>
    </row>
    <row r="19" spans="2:14" ht="40.5" customHeight="1" x14ac:dyDescent="0.25">
      <c r="B19" s="3" t="s">
        <v>67</v>
      </c>
      <c r="C19" s="3" t="s">
        <v>40</v>
      </c>
      <c r="D19" s="17">
        <v>187303</v>
      </c>
      <c r="E19" s="17">
        <v>257598</v>
      </c>
      <c r="F19" s="17">
        <v>257598</v>
      </c>
      <c r="G19" s="128">
        <v>207324</v>
      </c>
      <c r="H19" s="60">
        <v>228002</v>
      </c>
      <c r="I19" s="17">
        <f>H19+(H19*I20)</f>
        <v>205201.8</v>
      </c>
      <c r="J19" s="91">
        <f>H19</f>
        <v>228002</v>
      </c>
      <c r="K19" s="17">
        <f>I19+(I19*K20)</f>
        <v>184681.62</v>
      </c>
      <c r="L19" s="91">
        <f>H19</f>
        <v>228002</v>
      </c>
      <c r="M19" s="17">
        <f>K19+(K19*M20)</f>
        <v>166213.45799999998</v>
      </c>
      <c r="N19" s="91">
        <f>H19</f>
        <v>228002</v>
      </c>
    </row>
    <row r="20" spans="2:14" ht="30" customHeight="1" x14ac:dyDescent="0.25">
      <c r="B20" s="33" t="s">
        <v>62</v>
      </c>
      <c r="C20" s="3" t="s">
        <v>45</v>
      </c>
      <c r="D20" s="38">
        <v>0</v>
      </c>
      <c r="E20" s="18">
        <f>(((E19/D19)*100)-100)/100</f>
        <v>0.37530098289936631</v>
      </c>
      <c r="F20" s="54">
        <f>(((F19/E19)*100)-100)/100</f>
        <v>0</v>
      </c>
      <c r="G20" s="123">
        <f>(((G19/F19)*100)-100)/100</f>
        <v>-0.19516455873104605</v>
      </c>
      <c r="H20" s="54">
        <f>(((H19/G19)*100)-100)/100</f>
        <v>9.9737608766954089E-2</v>
      </c>
      <c r="I20" s="18">
        <v>-0.1</v>
      </c>
      <c r="J20" s="100">
        <f>(((J19/H19)*100)-100)/100</f>
        <v>0</v>
      </c>
      <c r="K20" s="18">
        <v>-0.1</v>
      </c>
      <c r="L20" s="85">
        <f>(((L19/J19)*100)-100)/100</f>
        <v>0</v>
      </c>
      <c r="M20" s="18">
        <v>-0.1</v>
      </c>
      <c r="N20" s="85">
        <f>(((N19/L19)*100)-100)/100</f>
        <v>0</v>
      </c>
    </row>
    <row r="21" spans="2:14" ht="44.25" customHeight="1" x14ac:dyDescent="0.25">
      <c r="B21" s="3" t="s">
        <v>68</v>
      </c>
      <c r="C21" s="3" t="s">
        <v>40</v>
      </c>
      <c r="D21" s="17">
        <v>423747</v>
      </c>
      <c r="E21" s="17">
        <v>427378</v>
      </c>
      <c r="F21" s="17">
        <v>427378</v>
      </c>
      <c r="G21" s="128">
        <v>394157</v>
      </c>
      <c r="H21" s="60">
        <v>364580</v>
      </c>
      <c r="I21" s="17">
        <f>H21+(H21*I22)</f>
        <v>335413.59999999998</v>
      </c>
      <c r="J21" s="91">
        <f>H21</f>
        <v>364580</v>
      </c>
      <c r="K21" s="17">
        <f>I21+(I21*K22)</f>
        <v>308580.51199999999</v>
      </c>
      <c r="L21" s="91">
        <f>H21</f>
        <v>364580</v>
      </c>
      <c r="M21" s="17">
        <f>K21+(K21*M22)</f>
        <v>283894.07104000001</v>
      </c>
      <c r="N21" s="91">
        <f>H21</f>
        <v>364580</v>
      </c>
    </row>
    <row r="22" spans="2:14" s="12" customFormat="1" ht="30" customHeight="1" x14ac:dyDescent="0.25">
      <c r="B22" s="33" t="s">
        <v>62</v>
      </c>
      <c r="C22" s="3" t="s">
        <v>45</v>
      </c>
      <c r="D22" s="38">
        <v>0</v>
      </c>
      <c r="E22" s="18">
        <f>(((E21/D21)*100)-100)/100</f>
        <v>8.5687922274375692E-3</v>
      </c>
      <c r="F22" s="54">
        <f>(((F21/E21)*100)-100)/100</f>
        <v>0</v>
      </c>
      <c r="G22" s="123">
        <f>(((G21/F21)*100)-100)/100</f>
        <v>-7.7732124723312812E-2</v>
      </c>
      <c r="H22" s="54">
        <f>(((H21/G21)*100)-100)/100</f>
        <v>-7.5038626740106057E-2</v>
      </c>
      <c r="I22" s="18">
        <v>-0.08</v>
      </c>
      <c r="J22" s="100">
        <f>(((J21/H21)*100)-100)/100</f>
        <v>0</v>
      </c>
      <c r="K22" s="18">
        <v>-0.08</v>
      </c>
      <c r="L22" s="85">
        <f>(((L21/J21)*100)-100)/100</f>
        <v>0</v>
      </c>
      <c r="M22" s="18">
        <v>-0.08</v>
      </c>
      <c r="N22" s="85">
        <f>(((N21/L21)*100)-100)/100</f>
        <v>0</v>
      </c>
    </row>
    <row r="23" spans="2:14" ht="24" customHeight="1" x14ac:dyDescent="0.3">
      <c r="B23" s="29" t="s">
        <v>52</v>
      </c>
      <c r="C23" s="30"/>
      <c r="D23" s="42"/>
      <c r="E23" s="30"/>
      <c r="F23" s="30"/>
      <c r="G23" s="129"/>
      <c r="H23" s="61"/>
      <c r="I23" s="30"/>
      <c r="J23" s="92"/>
      <c r="K23" s="30"/>
      <c r="L23" s="92"/>
      <c r="M23" s="30"/>
      <c r="N23" s="92"/>
    </row>
    <row r="24" spans="2:14" ht="45" customHeight="1" x14ac:dyDescent="0.25">
      <c r="B24" s="79" t="s">
        <v>46</v>
      </c>
      <c r="C24" s="79" t="s">
        <v>41</v>
      </c>
      <c r="D24" s="11">
        <v>726</v>
      </c>
      <c r="E24" s="11">
        <v>584</v>
      </c>
      <c r="F24" s="11">
        <v>560</v>
      </c>
      <c r="G24" s="11">
        <v>630</v>
      </c>
      <c r="H24" s="55">
        <v>656</v>
      </c>
      <c r="I24" s="142">
        <f>H24+(H24*I25)</f>
        <v>682.24</v>
      </c>
      <c r="J24" s="93">
        <v>740</v>
      </c>
      <c r="K24" s="142">
        <f>I24+(I24*K25)</f>
        <v>709.52959999999996</v>
      </c>
      <c r="L24" s="93">
        <v>786</v>
      </c>
      <c r="M24" s="142">
        <f>K24+(K24*M25)</f>
        <v>737.91078399999992</v>
      </c>
      <c r="N24" s="93">
        <v>836</v>
      </c>
    </row>
    <row r="25" spans="2:14" s="12" customFormat="1" ht="25.5" customHeight="1" x14ac:dyDescent="0.25">
      <c r="B25" s="33" t="s">
        <v>62</v>
      </c>
      <c r="C25" s="3" t="s">
        <v>45</v>
      </c>
      <c r="D25" s="38">
        <v>0.06</v>
      </c>
      <c r="E25" s="18">
        <f>(((E24/D24)*100)-100)/100</f>
        <v>-0.19559228650137739</v>
      </c>
      <c r="F25" s="54">
        <f>(((F24/E24)*100)-100)/100</f>
        <v>-4.1095890410959013E-2</v>
      </c>
      <c r="G25" s="123">
        <f>(((G24/F24)*100)-100)/100</f>
        <v>0.125</v>
      </c>
      <c r="H25" s="54">
        <f>(((H24/G24)*100)-100)/100</f>
        <v>4.1269841269841408E-2</v>
      </c>
      <c r="I25" s="18">
        <v>0.04</v>
      </c>
      <c r="J25" s="100">
        <f>(((J24/H24)*100)-100)/100</f>
        <v>0.1280487804878048</v>
      </c>
      <c r="K25" s="18">
        <v>0.04</v>
      </c>
      <c r="L25" s="85">
        <f>(((L24/I24)*100)-100)/100</f>
        <v>0.15208724202626642</v>
      </c>
      <c r="M25" s="18">
        <v>0.04</v>
      </c>
      <c r="N25" s="85">
        <f>(((N24/L24)*100)-100)/100</f>
        <v>6.3613231552162974E-2</v>
      </c>
    </row>
    <row r="26" spans="2:14" s="12" customFormat="1" ht="28.5" customHeight="1" x14ac:dyDescent="0.25">
      <c r="B26" s="22" t="s">
        <v>56</v>
      </c>
      <c r="C26" s="25"/>
      <c r="D26" s="43"/>
      <c r="E26" s="20"/>
      <c r="F26" s="20"/>
      <c r="G26" s="130"/>
      <c r="H26" s="62"/>
      <c r="I26" s="20"/>
      <c r="J26" s="94"/>
      <c r="K26" s="20"/>
      <c r="L26" s="94"/>
      <c r="M26" s="20"/>
      <c r="N26" s="94"/>
    </row>
    <row r="27" spans="2:14" s="12" customFormat="1" ht="45.75" customHeight="1" x14ac:dyDescent="0.25">
      <c r="B27" s="31" t="s">
        <v>11</v>
      </c>
      <c r="C27" s="31"/>
      <c r="D27" s="40"/>
      <c r="E27" s="7"/>
      <c r="F27" s="7"/>
      <c r="G27" s="125"/>
      <c r="H27" s="57"/>
      <c r="I27" s="7"/>
      <c r="J27" s="87"/>
      <c r="K27" s="7"/>
      <c r="L27" s="87"/>
      <c r="M27" s="7"/>
      <c r="N27" s="87"/>
    </row>
    <row r="28" spans="2:14" s="12" customFormat="1" x14ac:dyDescent="0.25">
      <c r="B28" s="13" t="s">
        <v>78</v>
      </c>
      <c r="C28" s="13" t="s">
        <v>12</v>
      </c>
      <c r="D28" s="13">
        <v>5</v>
      </c>
      <c r="E28" s="13">
        <v>5</v>
      </c>
      <c r="F28" s="13">
        <v>9</v>
      </c>
      <c r="G28" s="79">
        <v>9</v>
      </c>
      <c r="H28" s="63">
        <v>9</v>
      </c>
      <c r="I28" s="13">
        <v>9</v>
      </c>
      <c r="J28" s="95">
        <v>9</v>
      </c>
      <c r="K28" s="13">
        <v>9</v>
      </c>
      <c r="L28" s="95">
        <v>9</v>
      </c>
      <c r="M28" s="13">
        <v>9</v>
      </c>
      <c r="N28" s="95">
        <v>9</v>
      </c>
    </row>
    <row r="29" spans="2:14" ht="23.25" customHeight="1" x14ac:dyDescent="0.25">
      <c r="B29" s="79" t="s">
        <v>47</v>
      </c>
      <c r="C29" s="79" t="s">
        <v>4</v>
      </c>
      <c r="D29" s="11">
        <v>154</v>
      </c>
      <c r="E29" s="11">
        <v>152</v>
      </c>
      <c r="F29" s="11">
        <v>215</v>
      </c>
      <c r="G29" s="11">
        <v>223</v>
      </c>
      <c r="H29" s="55">
        <v>227</v>
      </c>
      <c r="I29" s="11">
        <v>227</v>
      </c>
      <c r="J29" s="143">
        <f>H29+(H29*J30)</f>
        <v>229.27</v>
      </c>
      <c r="K29" s="11">
        <v>227</v>
      </c>
      <c r="L29" s="143">
        <f>J29+(J29*L30)</f>
        <v>231.56270000000001</v>
      </c>
      <c r="M29" s="11">
        <v>227</v>
      </c>
      <c r="N29" s="143">
        <f>L29+(L29*N30)</f>
        <v>233.87832700000001</v>
      </c>
    </row>
    <row r="30" spans="2:14" s="12" customFormat="1" ht="30.75" customHeight="1" x14ac:dyDescent="0.25">
      <c r="B30" s="13" t="s">
        <v>62</v>
      </c>
      <c r="C30" s="13" t="s">
        <v>45</v>
      </c>
      <c r="D30" s="38">
        <v>-0.05</v>
      </c>
      <c r="E30" s="38">
        <f>(((E29/D29)*100)-100)/100</f>
        <v>-1.2987012987013031E-2</v>
      </c>
      <c r="F30" s="38">
        <v>0</v>
      </c>
      <c r="G30" s="123">
        <f>(((G29/F29)*100)-100)/100</f>
        <v>3.7209302325581464E-2</v>
      </c>
      <c r="H30" s="54">
        <f>(((H29/G29)*100)-100)/100</f>
        <v>1.7937219730941791E-2</v>
      </c>
      <c r="I30" s="18">
        <f>(((I29/H29)*100)-100)/100</f>
        <v>0</v>
      </c>
      <c r="J30" s="85">
        <v>0.01</v>
      </c>
      <c r="K30" s="18">
        <f>(((K29/I29)*100)-100)/100</f>
        <v>0</v>
      </c>
      <c r="L30" s="85">
        <v>0.01</v>
      </c>
      <c r="M30" s="18">
        <f>(((M29/K29)*100)-100)/100</f>
        <v>0</v>
      </c>
      <c r="N30" s="85">
        <v>0.01</v>
      </c>
    </row>
    <row r="31" spans="2:14" ht="23.25" customHeight="1" x14ac:dyDescent="0.25">
      <c r="B31" s="79" t="s">
        <v>48</v>
      </c>
      <c r="C31" s="79" t="s">
        <v>40</v>
      </c>
      <c r="D31" s="11">
        <v>37</v>
      </c>
      <c r="E31" s="11">
        <v>42</v>
      </c>
      <c r="F31" s="11">
        <v>42</v>
      </c>
      <c r="G31" s="11">
        <v>50</v>
      </c>
      <c r="H31" s="55">
        <v>56</v>
      </c>
      <c r="I31" s="11">
        <v>56</v>
      </c>
      <c r="J31" s="143">
        <f>H31+(H31*J32)</f>
        <v>58.24</v>
      </c>
      <c r="K31" s="11">
        <v>56</v>
      </c>
      <c r="L31" s="143">
        <f>J31+(J31*L32)</f>
        <v>61.152000000000001</v>
      </c>
      <c r="M31" s="142">
        <v>56</v>
      </c>
      <c r="N31" s="143">
        <f>L31+(L31*N32)</f>
        <v>64.209599999999995</v>
      </c>
    </row>
    <row r="32" spans="2:14" s="12" customFormat="1" ht="30" customHeight="1" x14ac:dyDescent="0.25">
      <c r="B32" s="13" t="s">
        <v>62</v>
      </c>
      <c r="C32" s="13" t="s">
        <v>45</v>
      </c>
      <c r="D32" s="38">
        <v>0.03</v>
      </c>
      <c r="E32" s="38">
        <f>(((E31/D31)*100)-100)/100</f>
        <v>0.13513513513513517</v>
      </c>
      <c r="F32" s="38">
        <v>0</v>
      </c>
      <c r="G32" s="123">
        <f>(((G31/F31)*100)-100)/100</f>
        <v>0.19047619047619052</v>
      </c>
      <c r="H32" s="54">
        <f>(((H31/G31)*100)-100)/100</f>
        <v>0.12000000000000015</v>
      </c>
      <c r="I32" s="18">
        <f>(((I31/H31)*100)-100)/100</f>
        <v>0</v>
      </c>
      <c r="J32" s="85">
        <v>0.04</v>
      </c>
      <c r="K32" s="18">
        <f>(((K31/I31)*100)-100)/100</f>
        <v>0</v>
      </c>
      <c r="L32" s="85">
        <v>0.05</v>
      </c>
      <c r="M32" s="18">
        <f>(((M31/K31)*100)-100)/100</f>
        <v>0</v>
      </c>
      <c r="N32" s="85">
        <v>0.05</v>
      </c>
    </row>
    <row r="33" spans="2:14" ht="23.25" customHeight="1" x14ac:dyDescent="0.25">
      <c r="B33" s="13" t="s">
        <v>49</v>
      </c>
      <c r="C33" s="13" t="s">
        <v>45</v>
      </c>
      <c r="D33" s="38">
        <v>1.08</v>
      </c>
      <c r="E33" s="38">
        <v>1.075</v>
      </c>
      <c r="F33" s="38"/>
      <c r="G33" s="123">
        <v>0.84599999999999997</v>
      </c>
      <c r="H33" s="54">
        <v>0.97</v>
      </c>
      <c r="I33" s="38">
        <v>1</v>
      </c>
      <c r="J33" s="100">
        <v>1.03</v>
      </c>
      <c r="K33" s="38">
        <v>1</v>
      </c>
      <c r="L33" s="100">
        <v>1.04</v>
      </c>
      <c r="M33" s="38">
        <v>1</v>
      </c>
      <c r="N33" s="100">
        <v>1.04</v>
      </c>
    </row>
    <row r="34" spans="2:14" ht="33.75" customHeight="1" x14ac:dyDescent="0.25">
      <c r="B34" s="28" t="s">
        <v>14</v>
      </c>
      <c r="C34" s="21"/>
      <c r="D34" s="26"/>
      <c r="E34" s="26"/>
      <c r="F34" s="26"/>
      <c r="G34" s="120"/>
      <c r="H34" s="52"/>
      <c r="I34" s="26"/>
      <c r="J34" s="21"/>
      <c r="K34" s="26"/>
      <c r="L34" s="21"/>
      <c r="M34" s="26"/>
      <c r="N34" s="21"/>
    </row>
    <row r="35" spans="2:14" ht="21.75" customHeight="1" x14ac:dyDescent="0.25">
      <c r="B35" s="13" t="s">
        <v>15</v>
      </c>
      <c r="C35" s="13" t="s">
        <v>3</v>
      </c>
      <c r="D35" s="13">
        <v>2</v>
      </c>
      <c r="E35" s="13">
        <v>1</v>
      </c>
      <c r="F35" s="13">
        <v>0</v>
      </c>
      <c r="G35" s="79">
        <v>0</v>
      </c>
      <c r="H35" s="63">
        <v>0</v>
      </c>
      <c r="I35" s="13">
        <v>0</v>
      </c>
      <c r="J35" s="95">
        <v>0</v>
      </c>
      <c r="K35" s="13">
        <v>0</v>
      </c>
      <c r="L35" s="95">
        <v>0</v>
      </c>
      <c r="M35" s="13">
        <v>0</v>
      </c>
      <c r="N35" s="95">
        <v>0</v>
      </c>
    </row>
    <row r="36" spans="2:14" s="12" customFormat="1" ht="29.25" customHeight="1" x14ac:dyDescent="0.25">
      <c r="B36" s="28" t="s">
        <v>42</v>
      </c>
      <c r="C36" s="107"/>
      <c r="D36" s="26"/>
      <c r="E36" s="26"/>
      <c r="F36" s="26"/>
      <c r="G36" s="120"/>
      <c r="H36" s="52"/>
      <c r="I36" s="26"/>
      <c r="J36" s="21"/>
      <c r="K36" s="26"/>
      <c r="L36" s="21"/>
      <c r="M36" s="26"/>
      <c r="N36" s="21"/>
    </row>
    <row r="37" spans="2:14" s="12" customFormat="1" ht="29.25" customHeight="1" x14ac:dyDescent="0.25">
      <c r="B37" s="13" t="s">
        <v>16</v>
      </c>
      <c r="C37" s="13" t="s">
        <v>3</v>
      </c>
      <c r="D37" s="44">
        <v>12</v>
      </c>
      <c r="E37" s="44">
        <v>12</v>
      </c>
      <c r="F37" s="44">
        <v>21</v>
      </c>
      <c r="G37" s="131">
        <v>21</v>
      </c>
      <c r="H37" s="64">
        <v>21</v>
      </c>
      <c r="I37" s="44">
        <v>21</v>
      </c>
      <c r="J37" s="108">
        <v>21</v>
      </c>
      <c r="K37" s="44">
        <v>21</v>
      </c>
      <c r="L37" s="108">
        <v>21</v>
      </c>
      <c r="M37" s="44">
        <v>21</v>
      </c>
      <c r="N37" s="108">
        <v>21</v>
      </c>
    </row>
    <row r="38" spans="2:14" ht="30" x14ac:dyDescent="0.25">
      <c r="B38" s="13" t="s">
        <v>17</v>
      </c>
      <c r="C38" s="13" t="s">
        <v>3</v>
      </c>
      <c r="D38" s="40">
        <v>106</v>
      </c>
      <c r="E38" s="40">
        <v>106</v>
      </c>
      <c r="F38" s="40">
        <v>106</v>
      </c>
      <c r="G38" s="125">
        <v>106</v>
      </c>
      <c r="H38" s="57">
        <v>106</v>
      </c>
      <c r="I38" s="40">
        <v>106</v>
      </c>
      <c r="J38" s="109">
        <v>106</v>
      </c>
      <c r="K38" s="40">
        <v>106</v>
      </c>
      <c r="L38" s="109">
        <v>106</v>
      </c>
      <c r="M38" s="40">
        <v>106</v>
      </c>
      <c r="N38" s="109">
        <v>106</v>
      </c>
    </row>
    <row r="39" spans="2:14" ht="25.5" customHeight="1" x14ac:dyDescent="0.25">
      <c r="B39" s="28" t="s">
        <v>22</v>
      </c>
      <c r="C39" s="110"/>
      <c r="D39" s="45"/>
      <c r="E39" s="45"/>
      <c r="F39" s="45"/>
      <c r="G39" s="132"/>
      <c r="H39" s="65"/>
      <c r="I39" s="45"/>
      <c r="J39" s="111"/>
      <c r="K39" s="45"/>
      <c r="L39" s="111"/>
      <c r="M39" s="45"/>
      <c r="N39" s="111"/>
    </row>
    <row r="40" spans="2:14" ht="38.25" customHeight="1" x14ac:dyDescent="0.25">
      <c r="B40" s="13" t="s">
        <v>35</v>
      </c>
      <c r="C40" s="13"/>
      <c r="D40" s="8"/>
      <c r="E40" s="8"/>
      <c r="F40" s="8"/>
      <c r="G40" s="133"/>
      <c r="H40" s="66"/>
      <c r="I40" s="8"/>
      <c r="J40" s="96"/>
      <c r="K40" s="8"/>
      <c r="L40" s="96"/>
      <c r="M40" s="8"/>
      <c r="N40" s="96"/>
    </row>
    <row r="41" spans="2:14" ht="24" customHeight="1" x14ac:dyDescent="0.25">
      <c r="B41" s="13" t="s">
        <v>49</v>
      </c>
      <c r="C41" s="13" t="s">
        <v>45</v>
      </c>
      <c r="D41" s="38">
        <v>1.04</v>
      </c>
      <c r="E41" s="38">
        <v>1.04</v>
      </c>
      <c r="F41" s="38"/>
      <c r="G41" s="123">
        <v>1.1200000000000001</v>
      </c>
      <c r="H41" s="54">
        <v>1.1200000000000001</v>
      </c>
      <c r="I41" s="38">
        <v>1</v>
      </c>
      <c r="J41" s="100">
        <v>1.05</v>
      </c>
      <c r="K41" s="38">
        <v>1</v>
      </c>
      <c r="L41" s="100">
        <v>1.04</v>
      </c>
      <c r="M41" s="38">
        <v>1</v>
      </c>
      <c r="N41" s="100">
        <v>1.04</v>
      </c>
    </row>
    <row r="42" spans="2:14" ht="36" customHeight="1" x14ac:dyDescent="0.25">
      <c r="B42" s="28" t="s">
        <v>19</v>
      </c>
      <c r="C42" s="110"/>
      <c r="D42" s="26"/>
      <c r="E42" s="26"/>
      <c r="F42" s="26"/>
      <c r="G42" s="120"/>
      <c r="H42" s="52"/>
      <c r="I42" s="26"/>
      <c r="J42" s="21"/>
      <c r="K42" s="26"/>
      <c r="L42" s="21"/>
      <c r="M42" s="26"/>
      <c r="N42" s="21"/>
    </row>
    <row r="43" spans="2:14" ht="20.25" customHeight="1" x14ac:dyDescent="0.25">
      <c r="B43" s="13" t="s">
        <v>20</v>
      </c>
      <c r="C43" s="13" t="s">
        <v>18</v>
      </c>
      <c r="D43" s="14">
        <v>146.9</v>
      </c>
      <c r="E43" s="14">
        <v>146.9</v>
      </c>
      <c r="F43" s="14">
        <v>146.9</v>
      </c>
      <c r="G43" s="121">
        <v>146.9</v>
      </c>
      <c r="H43" s="53">
        <v>146.9</v>
      </c>
      <c r="I43" s="14">
        <v>146.9</v>
      </c>
      <c r="J43" s="98">
        <v>146.9</v>
      </c>
      <c r="K43" s="14">
        <v>146.9</v>
      </c>
      <c r="L43" s="98">
        <v>146.9</v>
      </c>
      <c r="M43" s="14">
        <v>146.9</v>
      </c>
      <c r="N43" s="98">
        <v>146.9</v>
      </c>
    </row>
    <row r="44" spans="2:14" ht="34.5" customHeight="1" x14ac:dyDescent="0.25">
      <c r="B44" s="13" t="s">
        <v>21</v>
      </c>
      <c r="C44" s="13" t="s">
        <v>18</v>
      </c>
      <c r="D44" s="14">
        <v>122.9</v>
      </c>
      <c r="E44" s="14">
        <v>122.9</v>
      </c>
      <c r="F44" s="14">
        <v>122.9</v>
      </c>
      <c r="G44" s="121">
        <v>122.9</v>
      </c>
      <c r="H44" s="53">
        <v>122.9</v>
      </c>
      <c r="I44" s="14">
        <v>122.9</v>
      </c>
      <c r="J44" s="98">
        <v>122.9</v>
      </c>
      <c r="K44" s="14">
        <v>122.9</v>
      </c>
      <c r="L44" s="98">
        <v>122.9</v>
      </c>
      <c r="M44" s="14">
        <v>122.9</v>
      </c>
      <c r="N44" s="98">
        <v>122.9</v>
      </c>
    </row>
    <row r="45" spans="2:14" ht="37.5" customHeight="1" x14ac:dyDescent="0.25">
      <c r="B45" s="13" t="s">
        <v>38</v>
      </c>
      <c r="C45" s="13" t="s">
        <v>18</v>
      </c>
      <c r="D45" s="14">
        <v>13.146000000000001</v>
      </c>
      <c r="E45" s="14">
        <v>13.146000000000001</v>
      </c>
      <c r="F45" s="14">
        <v>13.146000000000001</v>
      </c>
      <c r="G45" s="121">
        <v>13.141999999999999</v>
      </c>
      <c r="H45" s="53">
        <v>13.141999999999999</v>
      </c>
      <c r="I45" s="14">
        <v>13.141999999999999</v>
      </c>
      <c r="J45" s="98">
        <v>13.141999999999999</v>
      </c>
      <c r="K45" s="14">
        <v>13.141999999999999</v>
      </c>
      <c r="L45" s="98">
        <v>13.141999999999999</v>
      </c>
      <c r="M45" s="14">
        <v>13.141999999999999</v>
      </c>
      <c r="N45" s="98">
        <v>13.141999999999999</v>
      </c>
    </row>
    <row r="46" spans="2:14" ht="27.75" customHeight="1" x14ac:dyDescent="0.25">
      <c r="B46" s="13" t="s">
        <v>39</v>
      </c>
      <c r="C46" s="13" t="s">
        <v>18</v>
      </c>
      <c r="D46" s="46">
        <v>1.526</v>
      </c>
      <c r="E46" s="46">
        <v>0</v>
      </c>
      <c r="F46" s="46"/>
      <c r="G46" s="134">
        <v>0</v>
      </c>
      <c r="H46" s="67">
        <v>0</v>
      </c>
      <c r="I46" s="46">
        <v>1</v>
      </c>
      <c r="J46" s="112">
        <v>1</v>
      </c>
      <c r="K46" s="46">
        <v>1</v>
      </c>
      <c r="L46" s="112">
        <v>1</v>
      </c>
      <c r="M46" s="46">
        <v>1</v>
      </c>
      <c r="N46" s="112">
        <v>1</v>
      </c>
    </row>
    <row r="47" spans="2:14" ht="18.75" x14ac:dyDescent="0.25">
      <c r="B47" s="22" t="s">
        <v>54</v>
      </c>
      <c r="C47" s="25"/>
      <c r="D47" s="26"/>
      <c r="E47" s="23"/>
      <c r="F47" s="23"/>
      <c r="G47" s="120"/>
      <c r="H47" s="52"/>
      <c r="I47" s="23"/>
      <c r="J47" s="83"/>
      <c r="K47" s="23"/>
      <c r="L47" s="83"/>
      <c r="M47" s="23"/>
      <c r="N47" s="83"/>
    </row>
    <row r="48" spans="2:14" ht="27" customHeight="1" x14ac:dyDescent="0.25">
      <c r="B48" s="3" t="s">
        <v>27</v>
      </c>
      <c r="C48" s="3" t="s">
        <v>3</v>
      </c>
      <c r="D48" s="14">
        <v>2</v>
      </c>
      <c r="E48" s="2">
        <v>2</v>
      </c>
      <c r="F48" s="2">
        <v>2</v>
      </c>
      <c r="G48" s="121">
        <v>2</v>
      </c>
      <c r="H48" s="53">
        <v>2</v>
      </c>
      <c r="I48" s="2">
        <v>2</v>
      </c>
      <c r="J48" s="84">
        <v>2</v>
      </c>
      <c r="K48" s="2">
        <v>2</v>
      </c>
      <c r="L48" s="84">
        <v>2</v>
      </c>
      <c r="M48" s="2">
        <v>2</v>
      </c>
      <c r="N48" s="84">
        <v>2</v>
      </c>
    </row>
    <row r="49" spans="2:14" ht="27.75" customHeight="1" x14ac:dyDescent="0.25">
      <c r="B49" s="13" t="s">
        <v>34</v>
      </c>
      <c r="C49" s="13" t="s">
        <v>6</v>
      </c>
      <c r="D49" s="14">
        <v>298</v>
      </c>
      <c r="E49" s="14">
        <v>191</v>
      </c>
      <c r="F49" s="14">
        <v>136</v>
      </c>
      <c r="G49" s="121">
        <v>70</v>
      </c>
      <c r="H49" s="53">
        <v>110</v>
      </c>
      <c r="I49" s="14">
        <v>110</v>
      </c>
      <c r="J49" s="106">
        <f>H49+(H49*J50)</f>
        <v>113.3</v>
      </c>
      <c r="K49" s="105">
        <v>110</v>
      </c>
      <c r="L49" s="106">
        <f>J49+(J49*L50)</f>
        <v>116.699</v>
      </c>
      <c r="M49" s="105">
        <v>110</v>
      </c>
      <c r="N49" s="106">
        <f>L49+(L49*N50)</f>
        <v>120.19996999999999</v>
      </c>
    </row>
    <row r="50" spans="2:14" ht="29.25" customHeight="1" x14ac:dyDescent="0.25">
      <c r="B50" s="33" t="s">
        <v>62</v>
      </c>
      <c r="C50" s="3" t="s">
        <v>45</v>
      </c>
      <c r="D50" s="38">
        <v>0</v>
      </c>
      <c r="E50" s="18">
        <f>(((E49/D49)*100)-100)/100</f>
        <v>-0.3590604026845638</v>
      </c>
      <c r="F50" s="38">
        <v>-0.06</v>
      </c>
      <c r="G50" s="123">
        <f>(((G49/F49)*100)-100)/100</f>
        <v>-0.48529411764705882</v>
      </c>
      <c r="H50" s="54">
        <f>(((H49/G49)*100)-100)/100</f>
        <v>0.5714285714285714</v>
      </c>
      <c r="I50" s="38">
        <f>(((I49/H49)*100)-100)/100</f>
        <v>0</v>
      </c>
      <c r="J50" s="100">
        <v>0.03</v>
      </c>
      <c r="K50" s="38">
        <f>(((K49/I49)*100)-100)/100</f>
        <v>0</v>
      </c>
      <c r="L50" s="100">
        <v>0.03</v>
      </c>
      <c r="M50" s="38">
        <f>(((M49/K49)*100)-100)/100</f>
        <v>0</v>
      </c>
      <c r="N50" s="100">
        <v>0.03</v>
      </c>
    </row>
    <row r="51" spans="2:14" ht="30" x14ac:dyDescent="0.25">
      <c r="B51" s="13" t="s">
        <v>43</v>
      </c>
      <c r="C51" s="13" t="s">
        <v>6</v>
      </c>
      <c r="D51" s="14">
        <v>25</v>
      </c>
      <c r="E51" s="14">
        <v>27</v>
      </c>
      <c r="F51" s="14">
        <v>27</v>
      </c>
      <c r="G51" s="121">
        <v>33.299999999999997</v>
      </c>
      <c r="H51" s="53">
        <v>36.5</v>
      </c>
      <c r="I51" s="14">
        <v>36.5</v>
      </c>
      <c r="J51" s="144">
        <f>H51+(H51*J52)</f>
        <v>37.96</v>
      </c>
      <c r="K51" s="145">
        <v>36.5</v>
      </c>
      <c r="L51" s="144">
        <f>J51+(J51*L52)</f>
        <v>39.478400000000001</v>
      </c>
      <c r="M51" s="145">
        <v>36.5</v>
      </c>
      <c r="N51" s="144">
        <f>L51+(L51*N52)</f>
        <v>41.057535999999999</v>
      </c>
    </row>
    <row r="52" spans="2:14" ht="30" x14ac:dyDescent="0.25">
      <c r="B52" s="103" t="s">
        <v>62</v>
      </c>
      <c r="C52" s="13"/>
      <c r="D52" s="14"/>
      <c r="E52" s="14"/>
      <c r="F52" s="38"/>
      <c r="G52" s="123">
        <f>(((G51/F51)*100)-100)/100</f>
        <v>0.23333333333333314</v>
      </c>
      <c r="H52" s="54">
        <f>(((H51/G51)*100)-100)/100</f>
        <v>9.6096096096096206E-2</v>
      </c>
      <c r="I52" s="38">
        <f>(((I51/H51)*100)-100)/100</f>
        <v>0</v>
      </c>
      <c r="J52" s="100">
        <v>0.04</v>
      </c>
      <c r="K52" s="38">
        <f>(((K51/I51)*100)-100)/100</f>
        <v>0</v>
      </c>
      <c r="L52" s="100">
        <v>0.04</v>
      </c>
      <c r="M52" s="38">
        <f>(((M51/K51)*100)-100)/100</f>
        <v>0</v>
      </c>
      <c r="N52" s="100">
        <v>0.04</v>
      </c>
    </row>
    <row r="53" spans="2:14" ht="22.5" customHeight="1" x14ac:dyDescent="0.25">
      <c r="B53" s="103" t="s">
        <v>23</v>
      </c>
      <c r="C53" s="103" t="s">
        <v>3</v>
      </c>
      <c r="D53" s="14">
        <v>3</v>
      </c>
      <c r="E53" s="2">
        <v>3</v>
      </c>
      <c r="F53" s="2">
        <v>3</v>
      </c>
      <c r="G53" s="121">
        <v>3</v>
      </c>
      <c r="H53" s="53">
        <v>3</v>
      </c>
      <c r="I53" s="2">
        <v>3</v>
      </c>
      <c r="J53" s="84">
        <v>3</v>
      </c>
      <c r="K53" s="2">
        <v>3</v>
      </c>
      <c r="L53" s="84">
        <v>3</v>
      </c>
      <c r="M53" s="2">
        <v>3</v>
      </c>
      <c r="N53" s="84">
        <v>3</v>
      </c>
    </row>
    <row r="54" spans="2:14" ht="31.5" customHeight="1" x14ac:dyDescent="0.25">
      <c r="B54" s="103" t="s">
        <v>69</v>
      </c>
      <c r="C54" s="103" t="s">
        <v>3</v>
      </c>
      <c r="D54" s="14">
        <v>3</v>
      </c>
      <c r="E54" s="2">
        <v>3</v>
      </c>
      <c r="F54" s="2">
        <v>3</v>
      </c>
      <c r="G54" s="121">
        <v>2</v>
      </c>
      <c r="H54" s="53">
        <v>2</v>
      </c>
      <c r="I54" s="2">
        <v>2</v>
      </c>
      <c r="J54" s="84">
        <v>2</v>
      </c>
      <c r="K54" s="2">
        <v>2</v>
      </c>
      <c r="L54" s="84">
        <v>2</v>
      </c>
      <c r="M54" s="2">
        <v>2</v>
      </c>
      <c r="N54" s="84">
        <v>2</v>
      </c>
    </row>
    <row r="55" spans="2:14" x14ac:dyDescent="0.25">
      <c r="B55" s="103" t="s">
        <v>70</v>
      </c>
      <c r="C55" s="103" t="s">
        <v>3</v>
      </c>
      <c r="D55" s="14">
        <v>5</v>
      </c>
      <c r="E55" s="2">
        <v>5</v>
      </c>
      <c r="F55" s="2">
        <v>5</v>
      </c>
      <c r="G55" s="121">
        <v>6</v>
      </c>
      <c r="H55" s="53">
        <v>6</v>
      </c>
      <c r="I55" s="2">
        <v>6</v>
      </c>
      <c r="J55" s="84">
        <v>6</v>
      </c>
      <c r="K55" s="2">
        <v>6</v>
      </c>
      <c r="L55" s="84">
        <v>6</v>
      </c>
      <c r="M55" s="2">
        <v>6</v>
      </c>
      <c r="N55" s="84">
        <v>6</v>
      </c>
    </row>
    <row r="56" spans="2:14" ht="23.25" customHeight="1" x14ac:dyDescent="0.25">
      <c r="B56" s="146" t="s">
        <v>24</v>
      </c>
      <c r="C56" s="146"/>
      <c r="D56" s="8">
        <v>15</v>
      </c>
      <c r="E56" s="2">
        <v>15</v>
      </c>
      <c r="F56" s="2">
        <v>15</v>
      </c>
      <c r="G56" s="121">
        <v>15</v>
      </c>
      <c r="H56" s="53">
        <v>15</v>
      </c>
      <c r="I56" s="2">
        <v>15</v>
      </c>
      <c r="J56" s="84">
        <v>15</v>
      </c>
      <c r="K56" s="2">
        <v>15</v>
      </c>
      <c r="L56" s="84">
        <v>15</v>
      </c>
      <c r="M56" s="2">
        <v>15</v>
      </c>
      <c r="N56" s="84">
        <v>15</v>
      </c>
    </row>
    <row r="57" spans="2:14" ht="23.25" customHeight="1" x14ac:dyDescent="0.25">
      <c r="B57" s="4" t="s">
        <v>33</v>
      </c>
      <c r="C57" s="4" t="s">
        <v>3</v>
      </c>
      <c r="D57" s="47">
        <v>4</v>
      </c>
      <c r="E57" s="10">
        <v>4</v>
      </c>
      <c r="F57" s="10">
        <v>4</v>
      </c>
      <c r="G57" s="135">
        <v>4</v>
      </c>
      <c r="H57" s="68">
        <v>4</v>
      </c>
      <c r="I57" s="10">
        <v>4</v>
      </c>
      <c r="J57" s="97">
        <v>4</v>
      </c>
      <c r="K57" s="10">
        <v>4</v>
      </c>
      <c r="L57" s="97">
        <v>4</v>
      </c>
      <c r="M57" s="10">
        <v>4</v>
      </c>
      <c r="N57" s="97">
        <v>4</v>
      </c>
    </row>
    <row r="58" spans="2:14" ht="23.25" customHeight="1" x14ac:dyDescent="0.25">
      <c r="B58" s="103" t="s">
        <v>25</v>
      </c>
      <c r="C58" s="4" t="s">
        <v>13</v>
      </c>
      <c r="D58" s="14">
        <v>1</v>
      </c>
      <c r="E58" s="2">
        <v>1</v>
      </c>
      <c r="F58" s="2">
        <v>1</v>
      </c>
      <c r="G58" s="121">
        <v>1</v>
      </c>
      <c r="H58" s="53">
        <v>1</v>
      </c>
      <c r="I58" s="2">
        <v>1</v>
      </c>
      <c r="J58" s="84">
        <v>1</v>
      </c>
      <c r="K58" s="2">
        <v>1</v>
      </c>
      <c r="L58" s="84">
        <v>1</v>
      </c>
      <c r="M58" s="2">
        <v>1</v>
      </c>
      <c r="N58" s="84">
        <v>1</v>
      </c>
    </row>
    <row r="59" spans="2:14" ht="23.25" customHeight="1" x14ac:dyDescent="0.25">
      <c r="B59" s="103" t="s">
        <v>26</v>
      </c>
      <c r="C59" s="4" t="s">
        <v>3</v>
      </c>
      <c r="D59" s="14">
        <v>3</v>
      </c>
      <c r="E59" s="2">
        <v>3</v>
      </c>
      <c r="F59" s="2">
        <v>3</v>
      </c>
      <c r="G59" s="121">
        <v>3</v>
      </c>
      <c r="H59" s="53">
        <v>3</v>
      </c>
      <c r="I59" s="2">
        <v>3</v>
      </c>
      <c r="J59" s="84">
        <v>3</v>
      </c>
      <c r="K59" s="2">
        <v>3</v>
      </c>
      <c r="L59" s="84">
        <v>3</v>
      </c>
      <c r="M59" s="2">
        <v>3</v>
      </c>
      <c r="N59" s="84">
        <v>3</v>
      </c>
    </row>
    <row r="60" spans="2:14" ht="21.75" customHeight="1" x14ac:dyDescent="0.25">
      <c r="B60" s="3" t="s">
        <v>28</v>
      </c>
      <c r="C60" s="3" t="s">
        <v>3</v>
      </c>
      <c r="D60" s="14">
        <v>4</v>
      </c>
      <c r="E60" s="2">
        <v>4</v>
      </c>
      <c r="F60" s="2">
        <v>4</v>
      </c>
      <c r="G60" s="121">
        <v>2</v>
      </c>
      <c r="H60" s="53">
        <v>2</v>
      </c>
      <c r="I60" s="2">
        <v>2</v>
      </c>
      <c r="J60" s="84">
        <v>2</v>
      </c>
      <c r="K60" s="2">
        <v>2</v>
      </c>
      <c r="L60" s="84">
        <v>2</v>
      </c>
      <c r="M60" s="2">
        <v>2</v>
      </c>
      <c r="N60" s="84">
        <v>2</v>
      </c>
    </row>
    <row r="61" spans="2:14" ht="21.75" customHeight="1" x14ac:dyDescent="0.25">
      <c r="B61" s="3" t="s">
        <v>29</v>
      </c>
      <c r="C61" s="3" t="s">
        <v>3</v>
      </c>
      <c r="D61" s="14">
        <v>3</v>
      </c>
      <c r="E61" s="2">
        <v>3</v>
      </c>
      <c r="F61" s="2">
        <v>3</v>
      </c>
      <c r="G61" s="121">
        <v>3</v>
      </c>
      <c r="H61" s="53">
        <v>3</v>
      </c>
      <c r="I61" s="2">
        <v>3</v>
      </c>
      <c r="J61" s="84">
        <v>3</v>
      </c>
      <c r="K61" s="2">
        <v>3</v>
      </c>
      <c r="L61" s="84">
        <v>3</v>
      </c>
      <c r="M61" s="2">
        <v>3</v>
      </c>
      <c r="N61" s="84">
        <v>3</v>
      </c>
    </row>
    <row r="62" spans="2:14" ht="30" x14ac:dyDescent="0.25">
      <c r="B62" s="3" t="s">
        <v>30</v>
      </c>
      <c r="C62" s="3" t="s">
        <v>3</v>
      </c>
      <c r="D62" s="15">
        <v>6</v>
      </c>
      <c r="E62" s="6">
        <v>6</v>
      </c>
      <c r="F62" s="6">
        <v>6</v>
      </c>
      <c r="G62" s="11">
        <v>6</v>
      </c>
      <c r="H62" s="55">
        <v>6</v>
      </c>
      <c r="I62" s="6">
        <v>6</v>
      </c>
      <c r="J62" s="88">
        <v>6</v>
      </c>
      <c r="K62" s="6">
        <v>6</v>
      </c>
      <c r="L62" s="88">
        <v>6</v>
      </c>
      <c r="M62" s="6">
        <v>6</v>
      </c>
      <c r="N62" s="88">
        <v>6</v>
      </c>
    </row>
    <row r="63" spans="2:14" ht="39" customHeight="1" x14ac:dyDescent="0.25">
      <c r="B63" s="25" t="s">
        <v>53</v>
      </c>
      <c r="C63" s="27"/>
      <c r="D63" s="48"/>
      <c r="E63" s="32"/>
      <c r="F63" s="32"/>
      <c r="G63" s="136" t="s">
        <v>73</v>
      </c>
      <c r="H63" s="69" t="s">
        <v>71</v>
      </c>
      <c r="I63" s="32"/>
      <c r="J63" s="99"/>
      <c r="K63" s="32"/>
      <c r="L63" s="99"/>
      <c r="M63" s="32"/>
      <c r="N63" s="99"/>
    </row>
    <row r="64" spans="2:14" ht="30" x14ac:dyDescent="0.25">
      <c r="B64" s="3" t="s">
        <v>31</v>
      </c>
      <c r="C64" s="3" t="s">
        <v>5</v>
      </c>
      <c r="D64" s="15">
        <v>12873</v>
      </c>
      <c r="E64" s="15">
        <v>13712</v>
      </c>
      <c r="F64" s="113">
        <v>15186.7</v>
      </c>
      <c r="G64" s="137">
        <v>14817.6</v>
      </c>
      <c r="H64" s="114">
        <v>20462.03</v>
      </c>
      <c r="I64" s="115">
        <f>G64+(G64*I66)</f>
        <v>13780.368</v>
      </c>
      <c r="J64" s="116">
        <v>10877.77</v>
      </c>
      <c r="K64" s="115">
        <f>I64+(I64*K66)</f>
        <v>12815.74224</v>
      </c>
      <c r="L64" s="116">
        <v>10155.4</v>
      </c>
      <c r="M64" s="115">
        <f>K64+(K64*M66)</f>
        <v>11918.6402832</v>
      </c>
      <c r="N64" s="116">
        <v>10350.9</v>
      </c>
    </row>
    <row r="65" spans="2:14" ht="26.25" customHeight="1" x14ac:dyDescent="0.25">
      <c r="B65" s="71" t="s">
        <v>72</v>
      </c>
      <c r="C65" s="71" t="s">
        <v>5</v>
      </c>
      <c r="D65" s="15">
        <v>8301</v>
      </c>
      <c r="E65" s="15">
        <v>5739</v>
      </c>
      <c r="F65" s="113">
        <v>8937.1</v>
      </c>
      <c r="G65" s="137">
        <v>8700.1</v>
      </c>
      <c r="H65" s="114">
        <v>10883.596</v>
      </c>
      <c r="I65" s="115">
        <f>G65+(G65*I66)</f>
        <v>8091.0930000000008</v>
      </c>
      <c r="J65" s="117">
        <v>7539.9</v>
      </c>
      <c r="K65" s="115">
        <f>I65+(I65*K66)</f>
        <v>7524.7164900000007</v>
      </c>
      <c r="L65" s="117">
        <v>7776.5</v>
      </c>
      <c r="M65" s="115">
        <f>K65+(K65*M66)</f>
        <v>6997.9863357000004</v>
      </c>
      <c r="N65" s="117">
        <v>7972</v>
      </c>
    </row>
    <row r="66" spans="2:14" ht="45" customHeight="1" x14ac:dyDescent="0.25">
      <c r="B66" s="33" t="s">
        <v>64</v>
      </c>
      <c r="C66" s="3" t="s">
        <v>45</v>
      </c>
      <c r="D66" s="38">
        <v>0.46</v>
      </c>
      <c r="E66" s="18">
        <f>(((E65/D65)*100)-100)/100</f>
        <v>-0.30863751355258401</v>
      </c>
      <c r="F66" s="18">
        <v>-0.34</v>
      </c>
      <c r="G66" s="123">
        <f>(((G65/F65)*100)-100)/100</f>
        <v>-2.6518669367020634E-2</v>
      </c>
      <c r="H66" s="54">
        <f>(((H65/G65)*100)-100)/100</f>
        <v>0.25097366696934498</v>
      </c>
      <c r="I66" s="18">
        <v>-7.0000000000000007E-2</v>
      </c>
      <c r="J66" s="100">
        <f>(((J65/H65)*100)-100)/100</f>
        <v>-0.30722345812909635</v>
      </c>
      <c r="K66" s="18">
        <v>-7.0000000000000007E-2</v>
      </c>
      <c r="L66" s="85">
        <f>(((L65/I65)*100)-100)/100</f>
        <v>-3.8881397111614147E-2</v>
      </c>
      <c r="M66" s="18">
        <v>-7.0000000000000007E-2</v>
      </c>
      <c r="N66" s="85">
        <f>(((N65/L65)*100)-100)/100</f>
        <v>2.5139844403009023E-2</v>
      </c>
    </row>
    <row r="67" spans="2:14" ht="30.75" customHeight="1" x14ac:dyDescent="0.25">
      <c r="B67" s="3" t="s">
        <v>32</v>
      </c>
      <c r="C67" s="3" t="s">
        <v>5</v>
      </c>
      <c r="D67" s="15">
        <v>13203</v>
      </c>
      <c r="E67" s="15">
        <v>14127</v>
      </c>
      <c r="F67" s="113">
        <v>14610.5</v>
      </c>
      <c r="G67" s="137">
        <v>15628.2</v>
      </c>
      <c r="H67" s="114">
        <v>20337</v>
      </c>
      <c r="I67" s="115">
        <f>G67+(G67*I68)</f>
        <v>14534.226000000001</v>
      </c>
      <c r="J67" s="117">
        <v>10757.4</v>
      </c>
      <c r="K67" s="115">
        <f>I67+(I67*K68)</f>
        <v>13516.830180000001</v>
      </c>
      <c r="L67" s="117">
        <v>10059.299999999999</v>
      </c>
      <c r="M67" s="115">
        <f>K67+(K67*M68)</f>
        <v>12570.6520674</v>
      </c>
      <c r="N67" s="117">
        <v>10293.6</v>
      </c>
    </row>
    <row r="68" spans="2:14" ht="29.25" customHeight="1" x14ac:dyDescent="0.25">
      <c r="B68" s="33" t="s">
        <v>62</v>
      </c>
      <c r="C68" s="3" t="s">
        <v>45</v>
      </c>
      <c r="D68" s="38">
        <v>0.42</v>
      </c>
      <c r="E68" s="18">
        <f>(((E67/D67)*100)-100)/100</f>
        <v>6.9984094523971835E-2</v>
      </c>
      <c r="F68" s="18">
        <v>7.0000000000000007E-2</v>
      </c>
      <c r="G68" s="123">
        <f>(((G67/F67)*100)-100)/100</f>
        <v>6.965538482598134E-2</v>
      </c>
      <c r="H68" s="54">
        <f>(((H67/G67)*100)-100)/100</f>
        <v>0.30130149345414053</v>
      </c>
      <c r="I68" s="18">
        <v>-7.0000000000000007E-2</v>
      </c>
      <c r="J68" s="85">
        <f>(((I67/H67)*100)-100)/100</f>
        <v>-0.28533087476028912</v>
      </c>
      <c r="K68" s="18">
        <v>-7.0000000000000007E-2</v>
      </c>
      <c r="L68" s="85">
        <f>(((L67/I67)*100)-100)/100</f>
        <v>-0.3078888411395283</v>
      </c>
      <c r="M68" s="18">
        <v>-7.0000000000000007E-2</v>
      </c>
      <c r="N68" s="85">
        <f>(((N67/L67)*100)-100)/100</f>
        <v>2.3291879156601424E-2</v>
      </c>
    </row>
    <row r="69" spans="2:14" ht="30.75" customHeight="1" x14ac:dyDescent="0.25">
      <c r="B69" s="9" t="s">
        <v>36</v>
      </c>
      <c r="C69" s="3" t="s">
        <v>5</v>
      </c>
      <c r="D69" s="49">
        <f t="shared" ref="D69:N69" si="2">D64-D67</f>
        <v>-330</v>
      </c>
      <c r="E69" s="49">
        <f t="shared" si="2"/>
        <v>-415</v>
      </c>
      <c r="F69" s="141">
        <f>F64-F67</f>
        <v>576.20000000000073</v>
      </c>
      <c r="G69" s="140">
        <f>G64-G67</f>
        <v>-810.60000000000036</v>
      </c>
      <c r="H69" s="139">
        <f>H64-H67</f>
        <v>125.02999999999884</v>
      </c>
      <c r="I69" s="141">
        <f>I64-I67</f>
        <v>-753.85800000000017</v>
      </c>
      <c r="J69" s="101">
        <f t="shared" ref="J69" si="3">J64-J67</f>
        <v>120.3700000000008</v>
      </c>
      <c r="K69" s="141">
        <f>K64-K67</f>
        <v>-701.08794000000125</v>
      </c>
      <c r="L69" s="101">
        <f t="shared" si="2"/>
        <v>96.100000000000364</v>
      </c>
      <c r="M69" s="141">
        <f>M64-M67</f>
        <v>-652.01178419999997</v>
      </c>
      <c r="N69" s="101">
        <f t="shared" si="2"/>
        <v>57.299999999999272</v>
      </c>
    </row>
    <row r="71" spans="2:14" ht="15.75" thickBot="1" x14ac:dyDescent="0.3">
      <c r="G71" s="77"/>
      <c r="H71" s="77"/>
    </row>
    <row r="72" spans="2:14" ht="16.5" customHeight="1" thickBot="1" x14ac:dyDescent="0.3">
      <c r="G72" s="78"/>
      <c r="H72" s="78">
        <v>2023</v>
      </c>
      <c r="I72" s="151" t="s">
        <v>63</v>
      </c>
      <c r="J72" s="150"/>
      <c r="K72" s="148" t="s">
        <v>65</v>
      </c>
      <c r="L72" s="150"/>
      <c r="M72" s="148">
        <v>2026</v>
      </c>
      <c r="N72" s="149"/>
    </row>
  </sheetData>
  <mergeCells count="17">
    <mergeCell ref="C1:N1"/>
    <mergeCell ref="B2:I2"/>
    <mergeCell ref="D3:D4"/>
    <mergeCell ref="E3:E4"/>
    <mergeCell ref="B3:B6"/>
    <mergeCell ref="C3:C6"/>
    <mergeCell ref="H3:H4"/>
    <mergeCell ref="I3:N4"/>
    <mergeCell ref="I6:J6"/>
    <mergeCell ref="K6:L6"/>
    <mergeCell ref="M6:N6"/>
    <mergeCell ref="B56:C56"/>
    <mergeCell ref="F3:F4"/>
    <mergeCell ref="M72:N72"/>
    <mergeCell ref="K72:L72"/>
    <mergeCell ref="I72:J72"/>
    <mergeCell ref="G3:G4"/>
  </mergeCells>
  <pageMargins left="0.70866141732283472" right="0.31496062992125984" top="0.59055118110236227" bottom="0.15748031496062992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2022-10-25T11:09:18Z</cp:lastPrinted>
  <dcterms:created xsi:type="dcterms:W3CDTF">2014-11-12T08:47:18Z</dcterms:created>
  <dcterms:modified xsi:type="dcterms:W3CDTF">2023-10-25T11:31:35Z</dcterms:modified>
</cp:coreProperties>
</file>