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75" windowWidth="9720" windowHeight="3630" tabRatio="595" activeTab="3"/>
  </bookViews>
  <sheets>
    <sheet name="пр.1 доходы" sheetId="1" r:id="rId1"/>
    <sheet name="пр.2 Вед.стр" sheetId="2" r:id="rId2"/>
    <sheet name="пр.3 распр.БА" sheetId="3" r:id="rId3"/>
    <sheet name="пр.4 и 5  МБТ" sheetId="4" r:id="rId4"/>
    <sheet name="пр.6 источники1" sheetId="5" r:id="rId5"/>
  </sheets>
  <definedNames>
    <definedName name="_xlnm.Print_Area" localSheetId="2">'пр.3 распр.БА'!$A$1:$G$104</definedName>
  </definedNames>
  <calcPr fullCalcOnLoad="1"/>
</workbook>
</file>

<file path=xl/sharedStrings.xml><?xml version="1.0" encoding="utf-8"?>
<sst xmlns="http://schemas.openxmlformats.org/spreadsheetml/2006/main" count="1522" uniqueCount="314">
  <si>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</si>
  <si>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</si>
  <si>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</si>
  <si>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</si>
  <si>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</si>
  <si>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</si>
  <si>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</si>
  <si>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</si>
  <si>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</si>
  <si>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</si>
  <si>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</si>
  <si>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</si>
  <si>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</si>
  <si>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</si>
  <si>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</si>
  <si>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</si>
  <si>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</si>
  <si>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</si>
  <si>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</si>
  <si>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</si>
  <si>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</si>
  <si>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</si>
  <si>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</si>
  <si>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</si>
  <si>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</si>
  <si>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</si>
  <si>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</si>
  <si>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</si>
  <si>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</si>
  <si>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</si>
  <si>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</si>
  <si>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</si>
  <si>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</si>
  <si>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</si>
  <si>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</si>
  <si>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</si>
  <si>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</si>
  <si>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</si>
  <si>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</si>
  <si>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</si>
  <si>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</si>
  <si>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</si>
  <si>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</si>
  <si>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</si>
  <si>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</si>
  <si>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</si>
  <si>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</si>
  <si>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</si>
  <si>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</si>
  <si>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</si>
  <si>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</si>
  <si>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</si>
  <si>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</si>
  <si>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</si>
  <si>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</si>
  <si>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</si>
  <si>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</si>
  <si>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</si>
  <si>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</si>
  <si>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</si>
  <si>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</si>
  <si>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</si>
  <si>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</si>
  <si>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</si>
  <si>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</si>
  <si>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</si>
  <si>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</si>
  <si>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</si>
  <si>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</si>
  <si>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</si>
  <si>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</si>
  <si>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</si>
  <si>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</si>
  <si>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</si>
  <si>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</si>
  <si>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</si>
  <si>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</si>
  <si>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</si>
  <si>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</si>
  <si>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</si>
  <si>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</si>
  <si>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</si>
  <si>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</si>
  <si>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</si>
  <si>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</si>
  <si>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</si>
  <si>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</si>
  <si>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</si>
  <si>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</si>
  <si>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</si>
  <si>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</si>
  <si>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</si>
  <si>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</si>
  <si>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</si>
  <si>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</si>
  <si>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</si>
  <si>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</si>
  <si>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</si>
  <si>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</si>
  <si>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</si>
  <si>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</si>
  <si>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</si>
  <si>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</si>
  <si>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</si>
  <si>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</si>
  <si>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</si>
  <si>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</si>
  <si>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</si>
  <si>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</si>
  <si>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</si>
  <si>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</si>
  <si>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</si>
  <si>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</si>
  <si>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</si>
  <si>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</si>
  <si>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</si>
  <si>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</si>
  <si>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</si>
  <si>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</si>
  <si>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</si>
  <si>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Имущественные налоги в т.ч</t>
  </si>
  <si>
    <t>621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</si>
  <si>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</si>
  <si>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</si>
  <si>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</si>
  <si>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</si>
  <si>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</si>
  <si>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</si>
  <si>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</si>
  <si>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</si>
  <si>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</si>
  <si>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</si>
  <si>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</si>
  <si>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</si>
  <si>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</si>
  <si>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</si>
  <si>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</si>
  <si>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129</t>
  </si>
  <si>
    <t>07</t>
  </si>
  <si>
    <t>853</t>
  </si>
  <si>
    <t>1.3.</t>
  </si>
  <si>
    <t>1.4.</t>
  </si>
  <si>
    <t>7.</t>
  </si>
  <si>
    <t>8.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</si>
  <si>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</si>
  <si>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</si>
  <si>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</si>
  <si>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</si>
  <si>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</si>
  <si>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</si>
  <si>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 xml:space="preserve"> 4.2</t>
  </si>
  <si>
    <t>4.2.3.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</si>
  <si>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</si>
  <si>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</si>
  <si>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</si>
  <si>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</si>
  <si>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</si>
  <si>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4.2.1.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</si>
  <si>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</si>
  <si>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</si>
  <si>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</si>
  <si>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</si>
  <si>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</si>
  <si>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</si>
  <si>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Культура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</si>
  <si>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</si>
  <si>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</si>
  <si>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</si>
  <si>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831</t>
  </si>
  <si>
    <t>150</t>
  </si>
  <si>
    <t xml:space="preserve">  Ведомственная структура расходов  бюджета Кааламского сельского поселения </t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</si>
  <si>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</si>
  <si>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</si>
  <si>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</si>
  <si>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</si>
  <si>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</si>
  <si>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</si>
  <si>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</si>
  <si>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</si>
  <si>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</si>
  <si>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</si>
  <si>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</si>
  <si>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t xml:space="preserve"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</si>
  <si>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 на 2018 - 2022 годы»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</si>
  <si>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</si>
  <si>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</si>
  <si>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Прочие мероприятия в части других общегосударственных вопросов</t>
  </si>
  <si>
    <t xml:space="preserve">Муниципальная программа </t>
  </si>
  <si>
    <t>02 0 01 00000</t>
  </si>
  <si>
    <t>02 0 01 00020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</si>
  <si>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</si>
  <si>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</si>
  <si>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</si>
  <si>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</si>
  <si>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</si>
  <si>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</si>
  <si>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</si>
  <si>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</si>
  <si>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</si>
  <si>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</si>
  <si>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</si>
  <si>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</si>
  <si>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02 0 07 00000</t>
  </si>
  <si>
    <t>02 0 07 00707</t>
  </si>
  <si>
    <t>02 0 08 00000</t>
  </si>
  <si>
    <t>02 0 08 00801</t>
  </si>
  <si>
    <t>02 0 08 43250</t>
  </si>
  <si>
    <t>02 0 08 S3250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</si>
  <si>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</si>
  <si>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</si>
  <si>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</si>
  <si>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</si>
  <si>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</si>
  <si>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 xml:space="preserve">Осуществление полномочий исполнительно-распорядительными органами местного самоуправления </t>
  </si>
  <si>
    <t xml:space="preserve">Содержание и ремонт дорог </t>
  </si>
  <si>
    <t xml:space="preserve">Благоустройство </t>
  </si>
  <si>
    <t>Мероприятия по ЧС и пожарной безопасности</t>
  </si>
  <si>
    <t>247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</si>
  <si>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</si>
  <si>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</si>
  <si>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</si>
  <si>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</si>
  <si>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</si>
  <si>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</si>
  <si>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</si>
  <si>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</si>
  <si>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02 0 01 42140</t>
  </si>
  <si>
    <t xml:space="preserve">Приложение   1     </t>
  </si>
  <si>
    <t xml:space="preserve">Приложение   2  </t>
  </si>
  <si>
    <t xml:space="preserve">Приложение   3                      </t>
  </si>
  <si>
    <t>02 0 17 00000</t>
  </si>
  <si>
    <t>02 0 17 00107</t>
  </si>
  <si>
    <t>Обеспечение проведения выборов и референдумов</t>
  </si>
  <si>
    <t>Проведение выборов</t>
  </si>
  <si>
    <t>ГРБС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</si>
  <si>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</si>
  <si>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</si>
  <si>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</si>
  <si>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</si>
  <si>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Финансирование деятельности Главы  поселения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</si>
  <si>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</si>
  <si>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</si>
  <si>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</si>
  <si>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</si>
  <si>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прочих налогов, сборов</t>
  </si>
  <si>
    <t>Уплата  иных платежей</t>
  </si>
  <si>
    <t xml:space="preserve">Мероприятия по работе с детьми и молодежью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</si>
  <si>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</si>
  <si>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Мероприятия в сфере физической культуры и массового спорта</t>
  </si>
  <si>
    <t>п</t>
  </si>
  <si>
    <t xml:space="preserve">ВОЗВРАТ ОСТАТКОВ СУБСИДИЙ, СУБВЕНЦИЙ И ИНЫХ МЕЖБЮДЖЕТНЫХ ТРАНСФЕРТОВ, ИМЕЮЩИХ ЦЕЛЕВОЕ НАЗНАЧЕНИЕ, ПРОШЛЫХ ЛЕТ            </t>
  </si>
  <si>
    <t>19</t>
  </si>
  <si>
    <t>60</t>
  </si>
  <si>
    <t>Прочие субсидии бюджетам сельских поселений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</si>
  <si>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</si>
  <si>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</si>
  <si>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</si>
  <si>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</si>
  <si>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</si>
  <si>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</si>
  <si>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</si>
  <si>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r>
      <t xml:space="preserve">02 0 01 </t>
    </r>
    <r>
      <rPr>
        <sz val="9"/>
        <color indexed="10"/>
        <rFont val="Times New Roman"/>
        <family val="1"/>
      </rPr>
      <t>55490</t>
    </r>
  </si>
  <si>
    <t>02 0 01 55490</t>
  </si>
  <si>
    <r>
      <t>02 0 01</t>
    </r>
    <r>
      <rPr>
        <sz val="9"/>
        <color indexed="10"/>
        <rFont val="Times New Roman"/>
        <family val="1"/>
      </rPr>
      <t xml:space="preserve"> 55490</t>
    </r>
  </si>
  <si>
    <t>(-)дефицит,((+)профицит)</t>
  </si>
  <si>
    <t>Доходы от использования имущества, находящегося в государственной и муниципальной собственности</t>
  </si>
  <si>
    <t>5.</t>
  </si>
  <si>
    <t>5.1.</t>
  </si>
  <si>
    <t>5.2.</t>
  </si>
  <si>
    <t>Распределение бюджетных ассигнований по разделам, подразделам, целевым статьям (муниципальным  программам и непрограммным направлениям деятельности), группам (группам и подгруппам) видов расходов  классификации расходов бюджета Кааламского сельского поселения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</si>
  <si>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    </t>
  </si>
  <si>
    <t>16</t>
  </si>
  <si>
    <t>140</t>
  </si>
  <si>
    <t>6.1.</t>
  </si>
  <si>
    <t xml:space="preserve">ШТРАФЫ, САНКЦИИ, ВОЗМЕЩЕНИЕ УЩЕРБА            </t>
  </si>
  <si>
    <t xml:space="preserve">Доходы в бюджет Кааламского сельского поселения    </t>
  </si>
  <si>
    <t xml:space="preserve">Приложение  6    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</si>
  <si>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</si>
  <si>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</si>
  <si>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</si>
  <si>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</si>
  <si>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№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</si>
  <si>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</si>
  <si>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</si>
  <si>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Приложение  4                                                                                                                                       </t>
  </si>
  <si>
    <t xml:space="preserve">за 2022 год </t>
  </si>
  <si>
    <t xml:space="preserve"> Сумма на  2022г</t>
  </si>
  <si>
    <t>02 0 13 44530</t>
  </si>
  <si>
    <t>Защита населения и территории от чрезвычайных ситуаций природного и техногенного характера, пожарная безопасность</t>
  </si>
  <si>
    <t>02 0 03 00310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</si>
  <si>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</si>
  <si>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02 0 05 44200</t>
  </si>
  <si>
    <t>02 0 05 44550</t>
  </si>
  <si>
    <t>02 0 05 S4200</t>
  </si>
  <si>
    <t>611</t>
  </si>
  <si>
    <t>Поощрение муниципальных управленческих команд</t>
  </si>
  <si>
    <t>Уличное освещение</t>
  </si>
  <si>
    <t>Благоустройство территории</t>
  </si>
  <si>
    <t>Мероприятия по Народному бюджету</t>
  </si>
  <si>
    <t>Мероприятия «Активный гражданин РК»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</si>
  <si>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</si>
  <si>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Дворцы и дома культуры, другие учреждения культуры</t>
  </si>
  <si>
    <t xml:space="preserve">Всего расходы 2022г </t>
  </si>
  <si>
    <t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за 2022 год</t>
  </si>
  <si>
    <t xml:space="preserve">Приложение  4   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</si>
  <si>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за 2022 год </t>
  </si>
  <si>
    <t xml:space="preserve"> Сумма, тыс. руб. 2022г</t>
  </si>
  <si>
    <t>за 2022 год</t>
  </si>
  <si>
    <t xml:space="preserve">   к Решению Совета Кааламского сельского поселения № 142 от 05.05.2023г . "Об утверждении отчета об исполнении бюджета Кааламского сельского поселения за 2022 год»                                                                                              </t>
  </si>
  <si>
    <t xml:space="preserve">Приложение  5     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</si>
  <si>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</si>
  <si>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тыс.руб</t>
  </si>
  <si>
    <t xml:space="preserve"> Сумма на  2023г</t>
  </si>
  <si>
    <t xml:space="preserve"> Сумма на  2024г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</si>
</sst>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  <numFmt numFmtId="187" formatCode="#,##0.000"/>
    <numFmt numFmtId="188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9"/>
      <color theme="1"/>
      <name val="Times New Roman"/>
      <family val="1"/>
    </font>
    <font>
      <b/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72" fontId="10" fillId="32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0" fillId="32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81" fontId="77" fillId="32" borderId="0" xfId="0" applyNumberFormat="1" applyFont="1" applyFill="1" applyAlignment="1">
      <alignment/>
    </xf>
    <xf numFmtId="181" fontId="10" fillId="33" borderId="10" xfId="0" applyNumberFormat="1" applyFont="1" applyFill="1" applyBorder="1" applyAlignment="1">
      <alignment horizontal="right"/>
    </xf>
    <xf numFmtId="181" fontId="78" fillId="33" borderId="10" xfId="0" applyNumberFormat="1" applyFont="1" applyFill="1" applyBorder="1" applyAlignment="1">
      <alignment/>
    </xf>
    <xf numFmtId="181" fontId="77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0" fillId="7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79" fillId="33" borderId="10" xfId="0" applyNumberFormat="1" applyFont="1" applyFill="1" applyBorder="1" applyAlignment="1">
      <alignment horizontal="right"/>
    </xf>
    <xf numFmtId="49" fontId="5" fillId="7" borderId="10" xfId="0" applyNumberFormat="1" applyFont="1" applyFill="1" applyBorder="1" applyAlignment="1">
      <alignment/>
    </xf>
    <xf numFmtId="0" fontId="19" fillId="6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49" fontId="19" fillId="34" borderId="10" xfId="0" applyNumberFormat="1" applyFont="1" applyFill="1" applyBorder="1" applyAlignment="1">
      <alignment/>
    </xf>
    <xf numFmtId="181" fontId="19" fillId="34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horizontal="left"/>
    </xf>
    <xf numFmtId="181" fontId="80" fillId="34" borderId="10" xfId="0" applyNumberFormat="1" applyFont="1" applyFill="1" applyBorder="1" applyAlignment="1">
      <alignment/>
    </xf>
    <xf numFmtId="181" fontId="81" fillId="34" borderId="10" xfId="0" applyNumberFormat="1" applyFont="1" applyFill="1" applyBorder="1" applyAlignment="1">
      <alignment/>
    </xf>
    <xf numFmtId="49" fontId="19" fillId="34" borderId="10" xfId="0" applyNumberFormat="1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0" fontId="21" fillId="34" borderId="10" xfId="0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81" fontId="19" fillId="33" borderId="10" xfId="0" applyNumberFormat="1" applyFont="1" applyFill="1" applyBorder="1" applyAlignment="1">
      <alignment horizontal="right"/>
    </xf>
    <xf numFmtId="49" fontId="1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56" applyFont="1" applyBorder="1" applyAlignment="1">
      <alignment horizontal="center" wrapText="1"/>
      <protection/>
    </xf>
    <xf numFmtId="0" fontId="1" fillId="0" borderId="12" xfId="0" applyFont="1" applyBorder="1" applyAlignment="1">
      <alignment wrapText="1"/>
    </xf>
    <xf numFmtId="0" fontId="82" fillId="0" borderId="13" xfId="54" applyFont="1" applyBorder="1" applyAlignment="1">
      <alignment horizontal="center" vertical="top" wrapText="1"/>
      <protection/>
    </xf>
    <xf numFmtId="1" fontId="1" fillId="0" borderId="14" xfId="56" applyNumberFormat="1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textRotation="90" wrapText="1"/>
      <protection/>
    </xf>
    <xf numFmtId="0" fontId="23" fillId="0" borderId="13" xfId="56" applyFont="1" applyBorder="1" applyAlignment="1">
      <alignment horizontal="center" vertical="center" textRotation="90" wrapText="1"/>
      <protection/>
    </xf>
    <xf numFmtId="179" fontId="1" fillId="7" borderId="14" xfId="56" applyNumberFormat="1" applyFont="1" applyFill="1" applyBorder="1" applyAlignment="1">
      <alignment horizontal="right" vertical="center" wrapText="1"/>
      <protection/>
    </xf>
    <xf numFmtId="49" fontId="24" fillId="0" borderId="10" xfId="54" applyNumberFormat="1" applyFont="1" applyFill="1" applyBorder="1" applyAlignment="1">
      <alignment vertical="center" wrapText="1"/>
      <protection/>
    </xf>
    <xf numFmtId="49" fontId="25" fillId="0" borderId="10" xfId="56" applyNumberFormat="1" applyFont="1" applyBorder="1" applyAlignment="1">
      <alignment horizontal="center"/>
      <protection/>
    </xf>
    <xf numFmtId="1" fontId="4" fillId="35" borderId="10" xfId="56" applyNumberFormat="1" applyFont="1" applyFill="1" applyBorder="1" applyAlignment="1">
      <alignment horizontal="center"/>
      <protection/>
    </xf>
    <xf numFmtId="0" fontId="24" fillId="35" borderId="10" xfId="54" applyNumberFormat="1" applyFont="1" applyFill="1" applyBorder="1" applyAlignment="1">
      <alignment wrapText="1"/>
      <protection/>
    </xf>
    <xf numFmtId="49" fontId="25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4" fillId="36" borderId="10" xfId="56" applyFont="1" applyFill="1" applyBorder="1" applyAlignment="1">
      <alignment wrapText="1"/>
      <protection/>
    </xf>
    <xf numFmtId="49" fontId="14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4" fillId="0" borderId="10" xfId="58" applyFont="1" applyBorder="1" applyAlignment="1">
      <alignment wrapText="1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4" fillId="36" borderId="10" xfId="58" applyFont="1" applyFill="1" applyBorder="1" applyAlignment="1">
      <alignment wrapText="1"/>
      <protection/>
    </xf>
    <xf numFmtId="4" fontId="14" fillId="6" borderId="14" xfId="56" applyNumberFormat="1" applyFont="1" applyFill="1" applyBorder="1" applyAlignment="1">
      <alignment horizontal="center" vertical="center"/>
      <protection/>
    </xf>
    <xf numFmtId="1" fontId="4" fillId="36" borderId="10" xfId="56" applyNumberFormat="1" applyFont="1" applyFill="1" applyBorder="1" applyAlignment="1">
      <alignment horizontal="center"/>
      <protection/>
    </xf>
    <xf numFmtId="1" fontId="17" fillId="36" borderId="10" xfId="56" applyNumberFormat="1" applyFont="1" applyFill="1" applyBorder="1" applyAlignment="1">
      <alignment horizontal="center" vertical="center"/>
      <protection/>
    </xf>
    <xf numFmtId="0" fontId="14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vertical="center" wrapText="1"/>
      <protection/>
    </xf>
    <xf numFmtId="172" fontId="14" fillId="0" borderId="10" xfId="56" applyNumberFormat="1" applyFont="1" applyBorder="1" applyAlignment="1">
      <alignment horizontal="center" vertical="center"/>
      <protection/>
    </xf>
    <xf numFmtId="172" fontId="14" fillId="36" borderId="10" xfId="56" applyNumberFormat="1" applyFont="1" applyFill="1" applyBorder="1" applyAlignment="1">
      <alignment horizontal="center" vertical="center"/>
      <protection/>
    </xf>
    <xf numFmtId="1" fontId="83" fillId="6" borderId="10" xfId="56" applyNumberFormat="1" applyFont="1" applyFill="1" applyBorder="1" applyAlignment="1">
      <alignment horizontal="center"/>
      <protection/>
    </xf>
    <xf numFmtId="49" fontId="84" fillId="6" borderId="10" xfId="54" applyNumberFormat="1" applyFont="1" applyFill="1" applyBorder="1" applyAlignment="1">
      <alignment vertical="center" wrapText="1"/>
      <protection/>
    </xf>
    <xf numFmtId="49" fontId="84" fillId="6" borderId="10" xfId="56" applyNumberFormat="1" applyFont="1" applyFill="1" applyBorder="1" applyAlignment="1">
      <alignment horizontal="center"/>
      <protection/>
    </xf>
    <xf numFmtId="49" fontId="15" fillId="0" borderId="10" xfId="54" applyNumberFormat="1" applyFont="1" applyFill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/>
      <protection/>
    </xf>
    <xf numFmtId="1" fontId="4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4" fillId="34" borderId="10" xfId="54" applyNumberFormat="1" applyFont="1" applyFill="1" applyBorder="1" applyAlignment="1">
      <alignment vertical="center" wrapText="1"/>
      <protection/>
    </xf>
    <xf numFmtId="49" fontId="25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" fontId="10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0" fillId="32" borderId="0" xfId="0" applyNumberFormat="1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" fontId="16" fillId="7" borderId="14" xfId="56" applyNumberFormat="1" applyFont="1" applyFill="1" applyBorder="1" applyAlignment="1">
      <alignment horizontal="right" vertical="center"/>
      <protection/>
    </xf>
    <xf numFmtId="4" fontId="9" fillId="6" borderId="10" xfId="0" applyNumberFormat="1" applyFont="1" applyFill="1" applyBorder="1" applyAlignment="1">
      <alignment horizontal="center" vertical="center"/>
    </xf>
    <xf numFmtId="4" fontId="14" fillId="6" borderId="10" xfId="56" applyNumberFormat="1" applyFont="1" applyFill="1" applyBorder="1" applyAlignment="1">
      <alignment horizontal="center" vertical="center"/>
      <protection/>
    </xf>
    <xf numFmtId="4" fontId="25" fillId="6" borderId="14" xfId="56" applyNumberFormat="1" applyFont="1" applyFill="1" applyBorder="1" applyAlignment="1">
      <alignment horizontal="center" vertical="center"/>
      <protection/>
    </xf>
    <xf numFmtId="4" fontId="84" fillId="6" borderId="14" xfId="56" applyNumberFormat="1" applyFont="1" applyFill="1" applyBorder="1" applyAlignment="1">
      <alignment horizontal="center"/>
      <protection/>
    </xf>
    <xf numFmtId="4" fontId="85" fillId="6" borderId="14" xfId="56" applyNumberFormat="1" applyFont="1" applyFill="1" applyBorder="1" applyAlignment="1">
      <alignment horizontal="center"/>
      <protection/>
    </xf>
    <xf numFmtId="4" fontId="14" fillId="6" borderId="14" xfId="56" applyNumberFormat="1" applyFont="1" applyFill="1" applyBorder="1" applyAlignment="1">
      <alignment horizontal="center"/>
      <protection/>
    </xf>
    <xf numFmtId="4" fontId="25" fillId="6" borderId="14" xfId="56" applyNumberFormat="1" applyFont="1" applyFill="1" applyBorder="1" applyAlignment="1">
      <alignment horizontal="center"/>
      <protection/>
    </xf>
    <xf numFmtId="49" fontId="10" fillId="37" borderId="10" xfId="0" applyNumberFormat="1" applyFont="1" applyFill="1" applyBorder="1" applyAlignment="1">
      <alignment horizontal="right"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0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0" fillId="32" borderId="11" xfId="0" applyFont="1" applyFill="1" applyBorder="1" applyAlignment="1">
      <alignment textRotation="90" wrapText="1"/>
    </xf>
    <xf numFmtId="49" fontId="10" fillId="32" borderId="11" xfId="0" applyNumberFormat="1" applyFont="1" applyFill="1" applyBorder="1" applyAlignment="1">
      <alignment horizontal="center" textRotation="90" wrapText="1"/>
    </xf>
    <xf numFmtId="0" fontId="10" fillId="32" borderId="11" xfId="0" applyFont="1" applyFill="1" applyBorder="1" applyAlignment="1">
      <alignment horizontal="right" textRotation="90" wrapText="1"/>
    </xf>
    <xf numFmtId="49" fontId="86" fillId="0" borderId="0" xfId="0" applyNumberFormat="1" applyFont="1" applyAlignment="1">
      <alignment wrapText="1"/>
    </xf>
    <xf numFmtId="183" fontId="10" fillId="33" borderId="10" xfId="53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8" borderId="0" xfId="0" applyFont="1" applyFill="1" applyAlignment="1">
      <alignment horizontal="justify" vertical="center"/>
    </xf>
    <xf numFmtId="181" fontId="78" fillId="7" borderId="10" xfId="0" applyNumberFormat="1" applyFont="1" applyFill="1" applyBorder="1" applyAlignment="1">
      <alignment/>
    </xf>
    <xf numFmtId="181" fontId="77" fillId="7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8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justify" vertical="center"/>
    </xf>
    <xf numFmtId="1" fontId="1" fillId="0" borderId="10" xfId="57" applyNumberFormat="1" applyFont="1" applyBorder="1" applyAlignment="1">
      <alignment horizontal="center"/>
      <protection/>
    </xf>
    <xf numFmtId="0" fontId="14" fillId="33" borderId="10" xfId="58" applyFont="1" applyFill="1" applyBorder="1" applyAlignment="1">
      <alignment wrapText="1"/>
      <protection/>
    </xf>
    <xf numFmtId="49" fontId="14" fillId="0" borderId="10" xfId="57" applyNumberFormat="1" applyFont="1" applyFill="1" applyBorder="1" applyAlignment="1">
      <alignment horizontal="center" vertical="center"/>
      <protection/>
    </xf>
    <xf numFmtId="49" fontId="14" fillId="33" borderId="10" xfId="57" applyNumberFormat="1" applyFont="1" applyFill="1" applyBorder="1" applyAlignment="1">
      <alignment horizontal="center" vertical="center"/>
      <protection/>
    </xf>
    <xf numFmtId="4" fontId="14" fillId="6" borderId="14" xfId="57" applyNumberFormat="1" applyFont="1" applyFill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/>
      <protection/>
    </xf>
    <xf numFmtId="1" fontId="1" fillId="36" borderId="10" xfId="56" applyNumberFormat="1" applyFont="1" applyFill="1" applyBorder="1" applyAlignment="1">
      <alignment horizontal="center" vertical="center"/>
      <protection/>
    </xf>
    <xf numFmtId="0" fontId="15" fillId="36" borderId="10" xfId="54" applyNumberFormat="1" applyFont="1" applyFill="1" applyBorder="1" applyAlignment="1">
      <alignment vertical="center" wrapText="1"/>
      <protection/>
    </xf>
    <xf numFmtId="1" fontId="4" fillId="33" borderId="10" xfId="56" applyNumberFormat="1" applyFont="1" applyFill="1" applyBorder="1" applyAlignment="1">
      <alignment horizontal="center" vertical="center"/>
      <protection/>
    </xf>
    <xf numFmtId="1" fontId="15" fillId="33" borderId="10" xfId="55" applyNumberFormat="1" applyFont="1" applyFill="1" applyBorder="1" applyAlignment="1" applyProtection="1">
      <alignment vertical="center" wrapText="1"/>
      <protection locked="0"/>
    </xf>
    <xf numFmtId="172" fontId="14" fillId="33" borderId="10" xfId="56" applyNumberFormat="1" applyFont="1" applyFill="1" applyBorder="1" applyAlignment="1">
      <alignment horizontal="center" vertical="center"/>
      <protection/>
    </xf>
    <xf numFmtId="0" fontId="14" fillId="33" borderId="10" xfId="56" applyNumberFormat="1" applyFont="1" applyFill="1" applyBorder="1" applyAlignment="1">
      <alignment horizontal="center" vertical="center"/>
      <protection/>
    </xf>
    <xf numFmtId="1" fontId="15" fillId="33" borderId="11" xfId="55" applyNumberFormat="1" applyFont="1" applyFill="1" applyBorder="1" applyAlignment="1" applyProtection="1">
      <alignment vertical="center" wrapText="1"/>
      <protection locked="0"/>
    </xf>
    <xf numFmtId="1" fontId="10" fillId="33" borderId="10" xfId="56" applyNumberFormat="1" applyFont="1" applyFill="1" applyBorder="1" applyAlignment="1">
      <alignment horizontal="center" vertical="center"/>
      <protection/>
    </xf>
    <xf numFmtId="4" fontId="10" fillId="6" borderId="14" xfId="56" applyNumberFormat="1" applyFont="1" applyFill="1" applyBorder="1" applyAlignment="1">
      <alignment horizontal="center" vertical="center"/>
      <protection/>
    </xf>
    <xf numFmtId="0" fontId="15" fillId="33" borderId="10" xfId="0" applyNumberFormat="1" applyFont="1" applyFill="1" applyBorder="1" applyAlignment="1">
      <alignment horizontal="left" vertical="center" wrapText="1"/>
    </xf>
    <xf numFmtId="4" fontId="78" fillId="7" borderId="10" xfId="0" applyNumberFormat="1" applyFont="1" applyFill="1" applyBorder="1" applyAlignment="1">
      <alignment/>
    </xf>
    <xf numFmtId="181" fontId="87" fillId="32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179" fontId="11" fillId="0" borderId="11" xfId="57" applyNumberFormat="1" applyFont="1" applyBorder="1" applyAlignment="1">
      <alignment horizontal="right" vertical="center" wrapText="1"/>
      <protection/>
    </xf>
    <xf numFmtId="179" fontId="11" fillId="0" borderId="14" xfId="57" applyNumberFormat="1" applyFont="1" applyBorder="1" applyAlignment="1">
      <alignment horizontal="right" vertical="center" wrapText="1"/>
      <protection/>
    </xf>
    <xf numFmtId="1" fontId="11" fillId="0" borderId="10" xfId="0" applyNumberFormat="1" applyFont="1" applyBorder="1" applyAlignment="1">
      <alignment/>
    </xf>
    <xf numFmtId="4" fontId="89" fillId="0" borderId="14" xfId="57" applyNumberFormat="1" applyFont="1" applyFill="1" applyBorder="1" applyAlignment="1">
      <alignment horizontal="center"/>
      <protection/>
    </xf>
    <xf numFmtId="4" fontId="11" fillId="0" borderId="14" xfId="57" applyNumberFormat="1" applyFont="1" applyFill="1" applyBorder="1" applyAlignment="1">
      <alignment horizontal="center"/>
      <protection/>
    </xf>
    <xf numFmtId="172" fontId="11" fillId="0" borderId="10" xfId="0" applyNumberFormat="1" applyFont="1" applyFill="1" applyBorder="1" applyAlignment="1">
      <alignment horizontal="center" wrapText="1"/>
    </xf>
    <xf numFmtId="0" fontId="27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9" fillId="0" borderId="0" xfId="0" applyFont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9" fillId="0" borderId="10" xfId="54" applyFont="1" applyBorder="1" applyAlignment="1">
      <alignment horizontal="center" vertical="center" wrapText="1"/>
      <protection/>
    </xf>
    <xf numFmtId="179" fontId="1" fillId="33" borderId="10" xfId="57" applyNumberFormat="1" applyFont="1" applyFill="1" applyBorder="1" applyAlignment="1">
      <alignment horizontal="right" vertical="center" wrapText="1"/>
      <protection/>
    </xf>
    <xf numFmtId="49" fontId="29" fillId="0" borderId="10" xfId="54" applyNumberFormat="1" applyFont="1" applyFill="1" applyBorder="1" applyAlignment="1">
      <alignment vertical="center" wrapText="1"/>
      <protection/>
    </xf>
    <xf numFmtId="179" fontId="18" fillId="0" borderId="10" xfId="57" applyNumberFormat="1" applyFont="1" applyBorder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6" fillId="0" borderId="0" xfId="0" applyNumberFormat="1" applyFont="1" applyAlignment="1">
      <alignment horizontal="right" wrapText="1"/>
    </xf>
    <xf numFmtId="181" fontId="90" fillId="34" borderId="10" xfId="0" applyNumberFormat="1" applyFont="1" applyFill="1" applyBorder="1" applyAlignment="1">
      <alignment/>
    </xf>
    <xf numFmtId="0" fontId="30" fillId="0" borderId="15" xfId="0" applyFont="1" applyBorder="1" applyAlignment="1">
      <alignment wrapText="1"/>
    </xf>
    <xf numFmtId="181" fontId="91" fillId="33" borderId="10" xfId="0" applyNumberFormat="1" applyFont="1" applyFill="1" applyBorder="1" applyAlignment="1">
      <alignment/>
    </xf>
    <xf numFmtId="181" fontId="9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93" fillId="33" borderId="16" xfId="0" applyFont="1" applyFill="1" applyBorder="1" applyAlignment="1">
      <alignment wrapText="1"/>
    </xf>
    <xf numFmtId="49" fontId="5" fillId="33" borderId="13" xfId="0" applyNumberFormat="1" applyFont="1" applyFill="1" applyBorder="1" applyAlignment="1">
      <alignment horizontal="left"/>
    </xf>
    <xf numFmtId="49" fontId="5" fillId="33" borderId="15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17" fillId="0" borderId="0" xfId="0" applyFont="1" applyBorder="1" applyAlignment="1">
      <alignment/>
    </xf>
    <xf numFmtId="179" fontId="1" fillId="0" borderId="0" xfId="57" applyNumberFormat="1" applyFont="1" applyBorder="1" applyAlignment="1">
      <alignment horizontal="right" vertical="center" wrapText="1"/>
      <protection/>
    </xf>
    <xf numFmtId="179" fontId="1" fillId="39" borderId="10" xfId="57" applyNumberFormat="1" applyFont="1" applyFill="1" applyBorder="1" applyAlignment="1">
      <alignment horizontal="right" vertical="center" wrapText="1"/>
      <protection/>
    </xf>
    <xf numFmtId="172" fontId="17" fillId="0" borderId="0" xfId="0" applyNumberFormat="1" applyFont="1" applyBorder="1" applyAlignment="1">
      <alignment horizontal="right" wrapText="1"/>
    </xf>
    <xf numFmtId="49" fontId="94" fillId="0" borderId="10" xfId="54" applyNumberFormat="1" applyFont="1" applyBorder="1" applyAlignment="1">
      <alignment vertical="center" wrapText="1"/>
      <protection/>
    </xf>
    <xf numFmtId="0" fontId="10" fillId="39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4" xfId="56" applyNumberFormat="1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4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7" fillId="33" borderId="13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7" fillId="0" borderId="12" xfId="57" applyFont="1" applyBorder="1" applyAlignment="1">
      <alignment horizontal="right" wrapText="1"/>
      <protection/>
    </xf>
    <xf numFmtId="0" fontId="11" fillId="0" borderId="12" xfId="0" applyFont="1" applyBorder="1" applyAlignment="1">
      <alignment horizontal="right" wrapText="1"/>
    </xf>
    <xf numFmtId="1" fontId="11" fillId="0" borderId="11" xfId="57" applyNumberFormat="1" applyFont="1" applyBorder="1" applyAlignment="1">
      <alignment horizontal="center"/>
      <protection/>
    </xf>
    <xf numFmtId="1" fontId="11" fillId="0" borderId="14" xfId="57" applyNumberFormat="1" applyFont="1" applyBorder="1" applyAlignment="1">
      <alignment horizontal="center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8" fillId="0" borderId="13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Объем 2007 2" xfId="57"/>
    <cellStyle name="Обычный_райо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8">
      <selection activeCell="G2" sqref="G2:K2"/>
    </sheetView>
  </sheetViews>
  <sheetFormatPr defaultColWidth="9.00390625" defaultRowHeight="12.75"/>
  <cols>
    <col min="1" max="1" width="5.875" style="1" customWidth="1"/>
    <col min="2" max="2" width="50.625" style="33" customWidth="1"/>
    <col min="3" max="3" width="5.75390625" style="33" customWidth="1"/>
    <col min="4" max="6" width="3.25390625" style="33" customWidth="1"/>
    <col min="7" max="7" width="4.25390625" style="33" customWidth="1"/>
    <col min="8" max="8" width="4.625" style="33" customWidth="1"/>
    <col min="9" max="9" width="5.75390625" style="33" customWidth="1"/>
    <col min="10" max="10" width="5.00390625" style="33" customWidth="1"/>
    <col min="11" max="11" width="8.25390625" style="1" customWidth="1"/>
    <col min="12" max="16384" width="9.125" style="1" customWidth="1"/>
  </cols>
  <sheetData>
    <row r="1" spans="9:11" ht="12.75">
      <c r="I1" s="216" t="s">
        <v>227</v>
      </c>
      <c r="J1" s="217"/>
      <c r="K1" s="217"/>
    </row>
    <row r="2" spans="1:11" ht="68.25" customHeight="1">
      <c r="A2" s="20"/>
      <c r="C2" s="73"/>
      <c r="D2" s="74"/>
      <c r="E2" s="74"/>
      <c r="F2" s="74"/>
      <c r="G2" s="226" t="s">
        <v>308</v>
      </c>
      <c r="H2" s="227"/>
      <c r="I2" s="227"/>
      <c r="J2" s="227"/>
      <c r="K2" s="227"/>
    </row>
    <row r="3" spans="1:11" ht="20.25" customHeight="1">
      <c r="A3" s="218" t="s">
        <v>275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1" customHeight="1">
      <c r="A4" s="218" t="s">
        <v>285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1.25" customHeight="1">
      <c r="A5" s="75"/>
      <c r="B5" s="52"/>
      <c r="C5" s="76"/>
      <c r="D5" s="76"/>
      <c r="E5" s="76"/>
      <c r="F5" s="76"/>
      <c r="G5" s="76"/>
      <c r="H5" s="76"/>
      <c r="I5" s="76"/>
      <c r="J5" s="76"/>
      <c r="K5" s="76"/>
    </row>
    <row r="6" spans="1:11" ht="19.5" customHeight="1">
      <c r="A6" s="221"/>
      <c r="B6" s="223" t="s">
        <v>37</v>
      </c>
      <c r="C6" s="225" t="s">
        <v>38</v>
      </c>
      <c r="D6" s="225"/>
      <c r="E6" s="225"/>
      <c r="F6" s="225"/>
      <c r="G6" s="225"/>
      <c r="H6" s="225"/>
      <c r="I6" s="225"/>
      <c r="J6" s="225"/>
      <c r="K6" s="77"/>
    </row>
    <row r="7" spans="1:11" ht="51" customHeight="1">
      <c r="A7" s="222"/>
      <c r="B7" s="224"/>
      <c r="C7" s="79" t="s">
        <v>39</v>
      </c>
      <c r="D7" s="79" t="s">
        <v>40</v>
      </c>
      <c r="E7" s="79" t="s">
        <v>41</v>
      </c>
      <c r="F7" s="79" t="s">
        <v>42</v>
      </c>
      <c r="G7" s="79" t="s">
        <v>43</v>
      </c>
      <c r="H7" s="79" t="s">
        <v>44</v>
      </c>
      <c r="I7" s="79" t="s">
        <v>135</v>
      </c>
      <c r="J7" s="80" t="s">
        <v>136</v>
      </c>
      <c r="K7" s="81" t="s">
        <v>286</v>
      </c>
    </row>
    <row r="8" spans="1:11" ht="15" customHeight="1">
      <c r="A8" s="78"/>
      <c r="B8" s="82" t="s">
        <v>72</v>
      </c>
      <c r="C8" s="83"/>
      <c r="D8" s="83"/>
      <c r="E8" s="83"/>
      <c r="F8" s="83"/>
      <c r="G8" s="83"/>
      <c r="H8" s="83"/>
      <c r="I8" s="83"/>
      <c r="J8" s="83"/>
      <c r="K8" s="127">
        <f>K9+K32</f>
        <v>14817.64</v>
      </c>
    </row>
    <row r="9" spans="1:11" ht="23.25" customHeight="1">
      <c r="A9" s="84" t="s">
        <v>45</v>
      </c>
      <c r="B9" s="85" t="s">
        <v>46</v>
      </c>
      <c r="C9" s="86" t="s">
        <v>47</v>
      </c>
      <c r="D9" s="86" t="s">
        <v>48</v>
      </c>
      <c r="E9" s="86" t="s">
        <v>49</v>
      </c>
      <c r="F9" s="86" t="s">
        <v>49</v>
      </c>
      <c r="G9" s="86" t="s">
        <v>47</v>
      </c>
      <c r="H9" s="86" t="s">
        <v>49</v>
      </c>
      <c r="I9" s="86" t="s">
        <v>50</v>
      </c>
      <c r="J9" s="86" t="s">
        <v>47</v>
      </c>
      <c r="K9" s="128">
        <f>K10+K15+K20+K22+K27+K30</f>
        <v>8700.06</v>
      </c>
    </row>
    <row r="10" spans="1:11" ht="19.5" customHeight="1">
      <c r="A10" s="87" t="s">
        <v>51</v>
      </c>
      <c r="B10" s="88" t="s">
        <v>52</v>
      </c>
      <c r="C10" s="89" t="s">
        <v>53</v>
      </c>
      <c r="D10" s="89" t="s">
        <v>48</v>
      </c>
      <c r="E10" s="89" t="s">
        <v>6</v>
      </c>
      <c r="F10" s="89" t="s">
        <v>12</v>
      </c>
      <c r="G10" s="89" t="s">
        <v>47</v>
      </c>
      <c r="H10" s="89" t="s">
        <v>6</v>
      </c>
      <c r="I10" s="89" t="s">
        <v>50</v>
      </c>
      <c r="J10" s="89" t="s">
        <v>54</v>
      </c>
      <c r="K10" s="129">
        <f>SUM(K11:K14)</f>
        <v>3287.52</v>
      </c>
    </row>
    <row r="11" spans="1:11" ht="62.25" customHeight="1">
      <c r="A11" s="90" t="s">
        <v>55</v>
      </c>
      <c r="B11" s="91" t="s">
        <v>219</v>
      </c>
      <c r="C11" s="92" t="s">
        <v>53</v>
      </c>
      <c r="D11" s="92" t="s">
        <v>48</v>
      </c>
      <c r="E11" s="92" t="s">
        <v>6</v>
      </c>
      <c r="F11" s="92" t="s">
        <v>12</v>
      </c>
      <c r="G11" s="92" t="s">
        <v>254</v>
      </c>
      <c r="H11" s="92" t="s">
        <v>6</v>
      </c>
      <c r="I11" s="92" t="s">
        <v>50</v>
      </c>
      <c r="J11" s="92" t="s">
        <v>54</v>
      </c>
      <c r="K11" s="96">
        <v>1606.53</v>
      </c>
    </row>
    <row r="12" spans="1:11" ht="80.25" customHeight="1">
      <c r="A12" s="157" t="s">
        <v>57</v>
      </c>
      <c r="B12" s="158" t="s">
        <v>255</v>
      </c>
      <c r="C12" s="159" t="s">
        <v>53</v>
      </c>
      <c r="D12" s="159" t="s">
        <v>48</v>
      </c>
      <c r="E12" s="159" t="s">
        <v>6</v>
      </c>
      <c r="F12" s="160" t="s">
        <v>12</v>
      </c>
      <c r="G12" s="160" t="s">
        <v>256</v>
      </c>
      <c r="H12" s="159" t="s">
        <v>6</v>
      </c>
      <c r="I12" s="159" t="s">
        <v>50</v>
      </c>
      <c r="J12" s="159" t="s">
        <v>54</v>
      </c>
      <c r="K12" s="161">
        <v>-1.06</v>
      </c>
    </row>
    <row r="13" spans="1:11" ht="52.5" customHeight="1">
      <c r="A13" s="162" t="s">
        <v>140</v>
      </c>
      <c r="B13" s="91" t="s">
        <v>257</v>
      </c>
      <c r="C13" s="159" t="s">
        <v>53</v>
      </c>
      <c r="D13" s="159" t="s">
        <v>48</v>
      </c>
      <c r="E13" s="159" t="s">
        <v>6</v>
      </c>
      <c r="F13" s="159" t="s">
        <v>12</v>
      </c>
      <c r="G13" s="159" t="s">
        <v>258</v>
      </c>
      <c r="H13" s="159" t="s">
        <v>6</v>
      </c>
      <c r="I13" s="159" t="s">
        <v>50</v>
      </c>
      <c r="J13" s="159" t="s">
        <v>54</v>
      </c>
      <c r="K13" s="161">
        <v>1439.07</v>
      </c>
    </row>
    <row r="14" spans="1:11" ht="31.5" customHeight="1">
      <c r="A14" s="162" t="s">
        <v>141</v>
      </c>
      <c r="B14" s="91" t="s">
        <v>259</v>
      </c>
      <c r="C14" s="159" t="s">
        <v>53</v>
      </c>
      <c r="D14" s="159" t="s">
        <v>48</v>
      </c>
      <c r="E14" s="159" t="s">
        <v>6</v>
      </c>
      <c r="F14" s="159" t="s">
        <v>12</v>
      </c>
      <c r="G14" s="159" t="s">
        <v>260</v>
      </c>
      <c r="H14" s="159" t="s">
        <v>6</v>
      </c>
      <c r="I14" s="159" t="s">
        <v>50</v>
      </c>
      <c r="J14" s="159" t="s">
        <v>54</v>
      </c>
      <c r="K14" s="161">
        <v>242.98</v>
      </c>
    </row>
    <row r="15" spans="1:11" ht="42.75" customHeight="1">
      <c r="A15" s="87">
        <v>2</v>
      </c>
      <c r="B15" s="95" t="s">
        <v>87</v>
      </c>
      <c r="C15" s="89" t="s">
        <v>119</v>
      </c>
      <c r="D15" s="89" t="s">
        <v>48</v>
      </c>
      <c r="E15" s="89" t="s">
        <v>16</v>
      </c>
      <c r="F15" s="89" t="s">
        <v>12</v>
      </c>
      <c r="G15" s="89" t="s">
        <v>47</v>
      </c>
      <c r="H15" s="89" t="s">
        <v>6</v>
      </c>
      <c r="I15" s="89" t="s">
        <v>50</v>
      </c>
      <c r="J15" s="89" t="s">
        <v>54</v>
      </c>
      <c r="K15" s="96">
        <f>SUM(K16:K19)</f>
        <v>1397.0300000000002</v>
      </c>
    </row>
    <row r="16" spans="1:11" ht="42.75" customHeight="1">
      <c r="A16" s="94" t="s">
        <v>33</v>
      </c>
      <c r="B16" s="91" t="s">
        <v>88</v>
      </c>
      <c r="C16" s="92" t="s">
        <v>119</v>
      </c>
      <c r="D16" s="92" t="s">
        <v>48</v>
      </c>
      <c r="E16" s="92" t="s">
        <v>16</v>
      </c>
      <c r="F16" s="92" t="s">
        <v>12</v>
      </c>
      <c r="G16" s="92" t="s">
        <v>171</v>
      </c>
      <c r="H16" s="92" t="s">
        <v>6</v>
      </c>
      <c r="I16" s="92" t="s">
        <v>50</v>
      </c>
      <c r="J16" s="92" t="s">
        <v>54</v>
      </c>
      <c r="K16" s="96">
        <v>700.34</v>
      </c>
    </row>
    <row r="17" spans="1:11" ht="48" customHeight="1">
      <c r="A17" s="94" t="s">
        <v>116</v>
      </c>
      <c r="B17" s="91" t="s">
        <v>89</v>
      </c>
      <c r="C17" s="92" t="s">
        <v>119</v>
      </c>
      <c r="D17" s="92" t="s">
        <v>48</v>
      </c>
      <c r="E17" s="92" t="s">
        <v>16</v>
      </c>
      <c r="F17" s="92" t="s">
        <v>12</v>
      </c>
      <c r="G17" s="92" t="s">
        <v>172</v>
      </c>
      <c r="H17" s="92" t="s">
        <v>6</v>
      </c>
      <c r="I17" s="92" t="s">
        <v>50</v>
      </c>
      <c r="J17" s="92" t="s">
        <v>54</v>
      </c>
      <c r="K17" s="96">
        <v>3.78</v>
      </c>
    </row>
    <row r="18" spans="1:11" ht="40.5" customHeight="1">
      <c r="A18" s="94" t="s">
        <v>117</v>
      </c>
      <c r="B18" s="91" t="s">
        <v>90</v>
      </c>
      <c r="C18" s="92" t="s">
        <v>119</v>
      </c>
      <c r="D18" s="92" t="s">
        <v>48</v>
      </c>
      <c r="E18" s="92" t="s">
        <v>16</v>
      </c>
      <c r="F18" s="92" t="s">
        <v>12</v>
      </c>
      <c r="G18" s="92" t="s">
        <v>173</v>
      </c>
      <c r="H18" s="92" t="s">
        <v>6</v>
      </c>
      <c r="I18" s="92" t="s">
        <v>50</v>
      </c>
      <c r="J18" s="92" t="s">
        <v>54</v>
      </c>
      <c r="K18" s="96">
        <v>773.26</v>
      </c>
    </row>
    <row r="19" spans="1:11" ht="46.5" customHeight="1">
      <c r="A19" s="94" t="s">
        <v>118</v>
      </c>
      <c r="B19" s="91" t="s">
        <v>91</v>
      </c>
      <c r="C19" s="92" t="s">
        <v>119</v>
      </c>
      <c r="D19" s="92" t="s">
        <v>48</v>
      </c>
      <c r="E19" s="92" t="s">
        <v>16</v>
      </c>
      <c r="F19" s="92" t="s">
        <v>12</v>
      </c>
      <c r="G19" s="92" t="s">
        <v>174</v>
      </c>
      <c r="H19" s="92" t="s">
        <v>6</v>
      </c>
      <c r="I19" s="92" t="s">
        <v>50</v>
      </c>
      <c r="J19" s="92" t="s">
        <v>54</v>
      </c>
      <c r="K19" s="96">
        <v>-80.35</v>
      </c>
    </row>
    <row r="20" spans="1:11" ht="33.75" customHeight="1">
      <c r="A20" s="97">
        <v>3</v>
      </c>
      <c r="B20" s="95" t="s">
        <v>149</v>
      </c>
      <c r="C20" s="89" t="s">
        <v>53</v>
      </c>
      <c r="D20" s="89" t="s">
        <v>48</v>
      </c>
      <c r="E20" s="89" t="s">
        <v>11</v>
      </c>
      <c r="F20" s="89" t="s">
        <v>49</v>
      </c>
      <c r="G20" s="89" t="s">
        <v>47</v>
      </c>
      <c r="H20" s="89" t="s">
        <v>49</v>
      </c>
      <c r="I20" s="89" t="s">
        <v>50</v>
      </c>
      <c r="J20" s="89" t="s">
        <v>47</v>
      </c>
      <c r="K20" s="96">
        <f>K21</f>
        <v>182.25</v>
      </c>
    </row>
    <row r="21" spans="1:11" ht="38.25" customHeight="1">
      <c r="A21" s="94" t="s">
        <v>62</v>
      </c>
      <c r="B21" s="91" t="s">
        <v>220</v>
      </c>
      <c r="C21" s="92" t="s">
        <v>53</v>
      </c>
      <c r="D21" s="92" t="s">
        <v>48</v>
      </c>
      <c r="E21" s="92" t="s">
        <v>11</v>
      </c>
      <c r="F21" s="92" t="s">
        <v>16</v>
      </c>
      <c r="G21" s="92" t="s">
        <v>56</v>
      </c>
      <c r="H21" s="92" t="s">
        <v>6</v>
      </c>
      <c r="I21" s="92" t="s">
        <v>50</v>
      </c>
      <c r="J21" s="92" t="s">
        <v>54</v>
      </c>
      <c r="K21" s="96">
        <v>182.25</v>
      </c>
    </row>
    <row r="22" spans="1:11" ht="39" customHeight="1">
      <c r="A22" s="98">
        <v>4</v>
      </c>
      <c r="B22" s="99" t="s">
        <v>120</v>
      </c>
      <c r="C22" s="89" t="s">
        <v>53</v>
      </c>
      <c r="D22" s="89" t="s">
        <v>48</v>
      </c>
      <c r="E22" s="89" t="s">
        <v>61</v>
      </c>
      <c r="F22" s="89" t="s">
        <v>49</v>
      </c>
      <c r="G22" s="89" t="s">
        <v>47</v>
      </c>
      <c r="H22" s="89" t="s">
        <v>49</v>
      </c>
      <c r="I22" s="89" t="s">
        <v>50</v>
      </c>
      <c r="J22" s="89" t="s">
        <v>47</v>
      </c>
      <c r="K22" s="96">
        <f>SUM(K23:K24)</f>
        <v>3787.21</v>
      </c>
    </row>
    <row r="23" spans="1:11" ht="59.25" customHeight="1">
      <c r="A23" s="100" t="s">
        <v>111</v>
      </c>
      <c r="B23" s="101" t="s">
        <v>221</v>
      </c>
      <c r="C23" s="102" t="s">
        <v>53</v>
      </c>
      <c r="D23" s="102" t="s">
        <v>48</v>
      </c>
      <c r="E23" s="102" t="s">
        <v>61</v>
      </c>
      <c r="F23" s="102" t="s">
        <v>6</v>
      </c>
      <c r="G23" s="102" t="s">
        <v>58</v>
      </c>
      <c r="H23" s="102" t="s">
        <v>14</v>
      </c>
      <c r="I23" s="102" t="s">
        <v>50</v>
      </c>
      <c r="J23" s="102" t="s">
        <v>54</v>
      </c>
      <c r="K23" s="96">
        <v>676.77</v>
      </c>
    </row>
    <row r="24" spans="1:11" ht="33.75" customHeight="1">
      <c r="A24" s="170" t="s">
        <v>150</v>
      </c>
      <c r="B24" s="103" t="s">
        <v>64</v>
      </c>
      <c r="C24" s="93" t="s">
        <v>53</v>
      </c>
      <c r="D24" s="93" t="s">
        <v>48</v>
      </c>
      <c r="E24" s="93" t="s">
        <v>61</v>
      </c>
      <c r="F24" s="93" t="s">
        <v>61</v>
      </c>
      <c r="G24" s="93" t="s">
        <v>47</v>
      </c>
      <c r="H24" s="93" t="s">
        <v>49</v>
      </c>
      <c r="I24" s="93" t="s">
        <v>50</v>
      </c>
      <c r="J24" s="93" t="s">
        <v>47</v>
      </c>
      <c r="K24" s="171">
        <f>SUM(K25:K26)</f>
        <v>3110.44</v>
      </c>
    </row>
    <row r="25" spans="1:11" ht="48.75" customHeight="1">
      <c r="A25" s="100" t="s">
        <v>157</v>
      </c>
      <c r="B25" s="101" t="s">
        <v>222</v>
      </c>
      <c r="C25" s="102" t="s">
        <v>53</v>
      </c>
      <c r="D25" s="102" t="s">
        <v>48</v>
      </c>
      <c r="E25" s="102" t="s">
        <v>61</v>
      </c>
      <c r="F25" s="102" t="s">
        <v>61</v>
      </c>
      <c r="G25" s="102" t="s">
        <v>175</v>
      </c>
      <c r="H25" s="102" t="s">
        <v>14</v>
      </c>
      <c r="I25" s="102" t="s">
        <v>50</v>
      </c>
      <c r="J25" s="102" t="s">
        <v>54</v>
      </c>
      <c r="K25" s="96">
        <v>2099.13</v>
      </c>
    </row>
    <row r="26" spans="1:11" ht="54" customHeight="1">
      <c r="A26" s="100" t="s">
        <v>151</v>
      </c>
      <c r="B26" s="101" t="s">
        <v>223</v>
      </c>
      <c r="C26" s="104" t="s">
        <v>53</v>
      </c>
      <c r="D26" s="104" t="s">
        <v>48</v>
      </c>
      <c r="E26" s="104" t="s">
        <v>61</v>
      </c>
      <c r="F26" s="104" t="s">
        <v>61</v>
      </c>
      <c r="G26" s="102" t="s">
        <v>176</v>
      </c>
      <c r="H26" s="104" t="s">
        <v>14</v>
      </c>
      <c r="I26" s="102" t="s">
        <v>50</v>
      </c>
      <c r="J26" s="104" t="s">
        <v>54</v>
      </c>
      <c r="K26" s="96">
        <v>1011.31</v>
      </c>
    </row>
    <row r="27" spans="1:11" ht="48" customHeight="1">
      <c r="A27" s="163" t="s">
        <v>266</v>
      </c>
      <c r="B27" s="164" t="s">
        <v>265</v>
      </c>
      <c r="C27" s="167" t="s">
        <v>22</v>
      </c>
      <c r="D27" s="167" t="s">
        <v>48</v>
      </c>
      <c r="E27" s="93" t="s">
        <v>10</v>
      </c>
      <c r="F27" s="105" t="s">
        <v>49</v>
      </c>
      <c r="G27" s="89" t="s">
        <v>47</v>
      </c>
      <c r="H27" s="105" t="s">
        <v>49</v>
      </c>
      <c r="I27" s="89" t="s">
        <v>50</v>
      </c>
      <c r="J27" s="105" t="s">
        <v>47</v>
      </c>
      <c r="K27" s="96">
        <f>K28+K29</f>
        <v>46.05</v>
      </c>
    </row>
    <row r="28" spans="1:11" ht="42.75" customHeight="1">
      <c r="A28" s="165" t="s">
        <v>267</v>
      </c>
      <c r="B28" s="166" t="s">
        <v>224</v>
      </c>
      <c r="C28" s="167" t="s">
        <v>22</v>
      </c>
      <c r="D28" s="167" t="s">
        <v>48</v>
      </c>
      <c r="E28" s="93" t="s">
        <v>10</v>
      </c>
      <c r="F28" s="93" t="s">
        <v>11</v>
      </c>
      <c r="G28" s="93" t="s">
        <v>225</v>
      </c>
      <c r="H28" s="168">
        <v>10</v>
      </c>
      <c r="I28" s="93" t="s">
        <v>50</v>
      </c>
      <c r="J28" s="93" t="s">
        <v>67</v>
      </c>
      <c r="K28" s="130">
        <v>38.96</v>
      </c>
    </row>
    <row r="29" spans="1:11" ht="60" customHeight="1">
      <c r="A29" s="165" t="s">
        <v>268</v>
      </c>
      <c r="B29" s="169" t="s">
        <v>125</v>
      </c>
      <c r="C29" s="167" t="s">
        <v>22</v>
      </c>
      <c r="D29" s="167" t="s">
        <v>48</v>
      </c>
      <c r="E29" s="93" t="s">
        <v>10</v>
      </c>
      <c r="F29" s="93" t="s">
        <v>13</v>
      </c>
      <c r="G29" s="93" t="s">
        <v>84</v>
      </c>
      <c r="H29" s="168">
        <v>10</v>
      </c>
      <c r="I29" s="93" t="s">
        <v>50</v>
      </c>
      <c r="J29" s="93" t="s">
        <v>67</v>
      </c>
      <c r="K29" s="130">
        <v>7.09</v>
      </c>
    </row>
    <row r="30" spans="1:11" ht="75.75" customHeight="1" hidden="1">
      <c r="A30" s="163">
        <v>6</v>
      </c>
      <c r="B30" s="164" t="s">
        <v>274</v>
      </c>
      <c r="C30" s="167" t="s">
        <v>22</v>
      </c>
      <c r="D30" s="167" t="s">
        <v>48</v>
      </c>
      <c r="E30" s="93" t="s">
        <v>271</v>
      </c>
      <c r="F30" s="105" t="s">
        <v>49</v>
      </c>
      <c r="G30" s="89" t="s">
        <v>47</v>
      </c>
      <c r="H30" s="105" t="s">
        <v>49</v>
      </c>
      <c r="I30" s="89" t="s">
        <v>50</v>
      </c>
      <c r="J30" s="105" t="s">
        <v>47</v>
      </c>
      <c r="K30" s="96">
        <f>K31</f>
        <v>0</v>
      </c>
    </row>
    <row r="31" spans="1:11" ht="60" customHeight="1" hidden="1">
      <c r="A31" s="165" t="s">
        <v>273</v>
      </c>
      <c r="B31" s="169" t="s">
        <v>270</v>
      </c>
      <c r="C31" s="167">
        <v>7</v>
      </c>
      <c r="D31" s="167" t="s">
        <v>48</v>
      </c>
      <c r="E31" s="93" t="s">
        <v>271</v>
      </c>
      <c r="F31" s="93" t="s">
        <v>14</v>
      </c>
      <c r="G31" s="93" t="s">
        <v>119</v>
      </c>
      <c r="H31" s="168">
        <v>10</v>
      </c>
      <c r="I31" s="93" t="s">
        <v>50</v>
      </c>
      <c r="J31" s="93" t="s">
        <v>272</v>
      </c>
      <c r="K31" s="130">
        <v>0</v>
      </c>
    </row>
    <row r="32" spans="1:11" ht="31.5" customHeight="1">
      <c r="A32" s="106" t="s">
        <v>68</v>
      </c>
      <c r="B32" s="107" t="s">
        <v>69</v>
      </c>
      <c r="C32" s="108" t="s">
        <v>22</v>
      </c>
      <c r="D32" s="108" t="s">
        <v>70</v>
      </c>
      <c r="E32" s="108" t="s">
        <v>49</v>
      </c>
      <c r="F32" s="108" t="s">
        <v>49</v>
      </c>
      <c r="G32" s="108" t="s">
        <v>47</v>
      </c>
      <c r="H32" s="108" t="s">
        <v>49</v>
      </c>
      <c r="I32" s="108" t="s">
        <v>50</v>
      </c>
      <c r="J32" s="108" t="s">
        <v>47</v>
      </c>
      <c r="K32" s="131">
        <f>SUM(K33:K41)</f>
        <v>6117.58</v>
      </c>
    </row>
    <row r="33" spans="1:11" ht="21">
      <c r="A33" s="100" t="s">
        <v>51</v>
      </c>
      <c r="B33" s="109" t="s">
        <v>218</v>
      </c>
      <c r="C33" s="110" t="s">
        <v>22</v>
      </c>
      <c r="D33" s="110" t="s">
        <v>70</v>
      </c>
      <c r="E33" s="110" t="s">
        <v>12</v>
      </c>
      <c r="F33" s="110" t="s">
        <v>152</v>
      </c>
      <c r="G33" s="110" t="s">
        <v>66</v>
      </c>
      <c r="H33" s="110" t="s">
        <v>14</v>
      </c>
      <c r="I33" s="110" t="s">
        <v>50</v>
      </c>
      <c r="J33" s="110" t="s">
        <v>169</v>
      </c>
      <c r="K33" s="132">
        <v>1655.9</v>
      </c>
    </row>
    <row r="34" spans="1:11" ht="21">
      <c r="A34" s="100">
        <v>2</v>
      </c>
      <c r="B34" s="109" t="s">
        <v>148</v>
      </c>
      <c r="C34" s="110" t="s">
        <v>22</v>
      </c>
      <c r="D34" s="110" t="s">
        <v>70</v>
      </c>
      <c r="E34" s="110" t="s">
        <v>12</v>
      </c>
      <c r="F34" s="110" t="s">
        <v>145</v>
      </c>
      <c r="G34" s="110" t="s">
        <v>146</v>
      </c>
      <c r="H34" s="110" t="s">
        <v>14</v>
      </c>
      <c r="I34" s="110" t="s">
        <v>50</v>
      </c>
      <c r="J34" s="110" t="s">
        <v>169</v>
      </c>
      <c r="K34" s="133">
        <v>293.82</v>
      </c>
    </row>
    <row r="35" spans="1:11" ht="21">
      <c r="A35" s="100">
        <v>3</v>
      </c>
      <c r="B35" s="109" t="s">
        <v>210</v>
      </c>
      <c r="C35" s="110" t="s">
        <v>22</v>
      </c>
      <c r="D35" s="110" t="s">
        <v>70</v>
      </c>
      <c r="E35" s="110" t="s">
        <v>12</v>
      </c>
      <c r="F35" s="110" t="s">
        <v>145</v>
      </c>
      <c r="G35" s="110" t="s">
        <v>211</v>
      </c>
      <c r="H35" s="110" t="s">
        <v>14</v>
      </c>
      <c r="I35" s="110" t="s">
        <v>50</v>
      </c>
      <c r="J35" s="110" t="s">
        <v>169</v>
      </c>
      <c r="K35" s="133"/>
    </row>
    <row r="36" spans="1:11" ht="12.75">
      <c r="A36" s="100">
        <v>4</v>
      </c>
      <c r="B36" s="34" t="s">
        <v>253</v>
      </c>
      <c r="C36" s="110" t="s">
        <v>22</v>
      </c>
      <c r="D36" s="110" t="s">
        <v>70</v>
      </c>
      <c r="E36" s="110" t="s">
        <v>12</v>
      </c>
      <c r="F36" s="110" t="s">
        <v>144</v>
      </c>
      <c r="G36" s="110" t="s">
        <v>122</v>
      </c>
      <c r="H36" s="110" t="s">
        <v>14</v>
      </c>
      <c r="I36" s="110" t="s">
        <v>50</v>
      </c>
      <c r="J36" s="110" t="s">
        <v>169</v>
      </c>
      <c r="K36" s="133"/>
    </row>
    <row r="37" spans="1:11" ht="21">
      <c r="A37" s="90">
        <v>5</v>
      </c>
      <c r="B37" s="109" t="s">
        <v>124</v>
      </c>
      <c r="C37" s="83" t="s">
        <v>22</v>
      </c>
      <c r="D37" s="83" t="s">
        <v>70</v>
      </c>
      <c r="E37" s="83" t="s">
        <v>12</v>
      </c>
      <c r="F37" s="83" t="s">
        <v>153</v>
      </c>
      <c r="G37" s="83" t="s">
        <v>71</v>
      </c>
      <c r="H37" s="83" t="s">
        <v>14</v>
      </c>
      <c r="I37" s="83" t="s">
        <v>50</v>
      </c>
      <c r="J37" s="83" t="s">
        <v>169</v>
      </c>
      <c r="K37" s="134">
        <v>2</v>
      </c>
    </row>
    <row r="38" spans="1:11" ht="21">
      <c r="A38" s="100">
        <v>6</v>
      </c>
      <c r="B38" s="109" t="s">
        <v>123</v>
      </c>
      <c r="C38" s="110" t="s">
        <v>22</v>
      </c>
      <c r="D38" s="110" t="s">
        <v>70</v>
      </c>
      <c r="E38" s="110" t="s">
        <v>12</v>
      </c>
      <c r="F38" s="110" t="s">
        <v>154</v>
      </c>
      <c r="G38" s="110" t="s">
        <v>155</v>
      </c>
      <c r="H38" s="110" t="s">
        <v>14</v>
      </c>
      <c r="I38" s="110" t="s">
        <v>50</v>
      </c>
      <c r="J38" s="110" t="s">
        <v>169</v>
      </c>
      <c r="K38" s="133">
        <v>400.5</v>
      </c>
    </row>
    <row r="39" spans="1:11" ht="12.75">
      <c r="A39" s="100">
        <v>7</v>
      </c>
      <c r="B39" s="34" t="s">
        <v>160</v>
      </c>
      <c r="C39" s="110" t="s">
        <v>22</v>
      </c>
      <c r="D39" s="110" t="s">
        <v>70</v>
      </c>
      <c r="E39" s="110" t="s">
        <v>12</v>
      </c>
      <c r="F39" s="110" t="s">
        <v>212</v>
      </c>
      <c r="G39" s="110" t="s">
        <v>122</v>
      </c>
      <c r="H39" s="110" t="s">
        <v>14</v>
      </c>
      <c r="I39" s="110" t="s">
        <v>50</v>
      </c>
      <c r="J39" s="110" t="s">
        <v>169</v>
      </c>
      <c r="K39" s="133">
        <v>3615.36</v>
      </c>
    </row>
    <row r="40" spans="1:11" ht="12.75">
      <c r="A40" s="111">
        <v>8</v>
      </c>
      <c r="B40" s="172" t="s">
        <v>156</v>
      </c>
      <c r="C40" s="110" t="s">
        <v>22</v>
      </c>
      <c r="D40" s="110" t="s">
        <v>70</v>
      </c>
      <c r="E40" s="110" t="s">
        <v>138</v>
      </c>
      <c r="F40" s="110" t="s">
        <v>11</v>
      </c>
      <c r="G40" s="110" t="s">
        <v>58</v>
      </c>
      <c r="H40" s="110" t="s">
        <v>14</v>
      </c>
      <c r="I40" s="110" t="s">
        <v>50</v>
      </c>
      <c r="J40" s="110" t="s">
        <v>169</v>
      </c>
      <c r="K40" s="134">
        <v>150</v>
      </c>
    </row>
    <row r="41" spans="1:11" ht="21">
      <c r="A41" s="111">
        <v>9</v>
      </c>
      <c r="B41" s="172" t="s">
        <v>250</v>
      </c>
      <c r="C41" s="110" t="s">
        <v>22</v>
      </c>
      <c r="D41" s="110" t="s">
        <v>70</v>
      </c>
      <c r="E41" s="110" t="s">
        <v>251</v>
      </c>
      <c r="F41" s="110" t="s">
        <v>252</v>
      </c>
      <c r="G41" s="110" t="s">
        <v>56</v>
      </c>
      <c r="H41" s="110" t="s">
        <v>14</v>
      </c>
      <c r="I41" s="110" t="s">
        <v>50</v>
      </c>
      <c r="J41" s="110" t="s">
        <v>169</v>
      </c>
      <c r="K41" s="134"/>
    </row>
    <row r="42" spans="1:11" ht="12.75">
      <c r="A42" s="112"/>
      <c r="B42" s="113" t="s">
        <v>72</v>
      </c>
      <c r="C42" s="114"/>
      <c r="D42" s="114"/>
      <c r="E42" s="114"/>
      <c r="F42" s="114"/>
      <c r="G42" s="114"/>
      <c r="H42" s="114"/>
      <c r="I42" s="114"/>
      <c r="J42" s="114"/>
      <c r="K42" s="134">
        <f>K9+K32</f>
        <v>14817.64</v>
      </c>
    </row>
    <row r="45" ht="12.75">
      <c r="K45" s="175"/>
    </row>
  </sheetData>
  <sheetProtection/>
  <mergeCells count="7">
    <mergeCell ref="I1:K1"/>
    <mergeCell ref="A4:K4"/>
    <mergeCell ref="A3:K3"/>
    <mergeCell ref="A6:A7"/>
    <mergeCell ref="B6:B7"/>
    <mergeCell ref="C6:J6"/>
    <mergeCell ref="G2:K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30" sqref="A30:IV30"/>
    </sheetView>
  </sheetViews>
  <sheetFormatPr defaultColWidth="8.875" defaultRowHeight="12.75"/>
  <cols>
    <col min="1" max="1" width="3.125" style="5" customWidth="1"/>
    <col min="2" max="2" width="57.25390625" style="6" customWidth="1"/>
    <col min="3" max="3" width="4.00390625" style="6" customWidth="1"/>
    <col min="4" max="4" width="3.125" style="6" customWidth="1"/>
    <col min="5" max="5" width="3.875" style="6" customWidth="1"/>
    <col min="6" max="6" width="11.875" style="123" customWidth="1"/>
    <col min="7" max="7" width="4.375" style="6" customWidth="1"/>
    <col min="8" max="8" width="10.25390625" style="28" customWidth="1"/>
    <col min="9" max="16384" width="8.875" style="5" customWidth="1"/>
  </cols>
  <sheetData>
    <row r="1" spans="6:8" ht="12">
      <c r="F1" s="216" t="s">
        <v>228</v>
      </c>
      <c r="G1" s="217"/>
      <c r="H1" s="217"/>
    </row>
    <row r="2" spans="2:8" ht="61.5" customHeight="1">
      <c r="B2" s="5"/>
      <c r="C2" s="142"/>
      <c r="D2" s="226" t="str">
        <f>'пр.1 доходы'!G2</f>
        <v>   к Решению Совета Кааламского сельского поселения № 142 от 05.05.2023г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E2" s="230"/>
      <c r="F2" s="230"/>
      <c r="G2" s="230"/>
      <c r="H2" s="230"/>
    </row>
    <row r="3" spans="1:8" ht="14.25" customHeight="1">
      <c r="A3" s="228" t="s">
        <v>170</v>
      </c>
      <c r="B3" s="229"/>
      <c r="C3" s="229"/>
      <c r="D3" s="229"/>
      <c r="E3" s="229"/>
      <c r="F3" s="229"/>
      <c r="G3" s="229"/>
      <c r="H3" s="32"/>
    </row>
    <row r="4" spans="1:8" ht="14.25" customHeight="1">
      <c r="A4" s="228" t="s">
        <v>285</v>
      </c>
      <c r="B4" s="229"/>
      <c r="C4" s="229"/>
      <c r="D4" s="229"/>
      <c r="E4" s="229"/>
      <c r="F4" s="229"/>
      <c r="G4" s="229"/>
      <c r="H4" s="27"/>
    </row>
    <row r="5" ht="9.75" customHeight="1"/>
    <row r="6" spans="1:8" ht="45.75" customHeight="1">
      <c r="A6" s="8" t="s">
        <v>20</v>
      </c>
      <c r="B6" s="9" t="s">
        <v>15</v>
      </c>
      <c r="C6" s="143" t="s">
        <v>234</v>
      </c>
      <c r="D6" s="143" t="s">
        <v>2</v>
      </c>
      <c r="E6" s="143" t="s">
        <v>3</v>
      </c>
      <c r="F6" s="144" t="s">
        <v>4</v>
      </c>
      <c r="G6" s="145" t="s">
        <v>0</v>
      </c>
      <c r="H6" s="21" t="s">
        <v>302</v>
      </c>
    </row>
    <row r="7" spans="1:8" ht="27.75" customHeight="1">
      <c r="A7" s="72"/>
      <c r="B7" s="25" t="s">
        <v>21</v>
      </c>
      <c r="C7" s="49" t="s">
        <v>22</v>
      </c>
      <c r="D7" s="16"/>
      <c r="E7" s="16"/>
      <c r="F7" s="124"/>
      <c r="G7" s="17"/>
      <c r="H7" s="29">
        <f>H8+H46+H61+H67+H86+H91+H99+H55</f>
        <v>15628.189999999999</v>
      </c>
    </row>
    <row r="8" spans="1:8" ht="22.5" customHeight="1">
      <c r="A8" s="57">
        <v>1</v>
      </c>
      <c r="B8" s="58" t="s">
        <v>5</v>
      </c>
      <c r="C8" s="59" t="s">
        <v>22</v>
      </c>
      <c r="D8" s="60" t="s">
        <v>6</v>
      </c>
      <c r="E8" s="60"/>
      <c r="F8" s="136"/>
      <c r="G8" s="140"/>
      <c r="H8" s="61">
        <f>H9+H18+H35+H31</f>
        <v>6220.459999999999</v>
      </c>
    </row>
    <row r="9" spans="1:8" ht="38.25" customHeight="1">
      <c r="A9" s="3" t="s">
        <v>32</v>
      </c>
      <c r="B9" s="53" t="s">
        <v>166</v>
      </c>
      <c r="C9" s="49" t="s">
        <v>22</v>
      </c>
      <c r="D9" s="56" t="s">
        <v>6</v>
      </c>
      <c r="E9" s="56" t="s">
        <v>12</v>
      </c>
      <c r="F9" s="125"/>
      <c r="G9" s="17"/>
      <c r="H9" s="151">
        <f>H13+H14+H16+H17</f>
        <v>1771.68</v>
      </c>
    </row>
    <row r="10" spans="1:8" ht="24.75" customHeight="1">
      <c r="A10" s="2"/>
      <c r="B10" s="25" t="s">
        <v>177</v>
      </c>
      <c r="C10" s="50" t="s">
        <v>22</v>
      </c>
      <c r="D10" s="16" t="s">
        <v>6</v>
      </c>
      <c r="E10" s="16" t="s">
        <v>12</v>
      </c>
      <c r="F10" s="125" t="s">
        <v>12</v>
      </c>
      <c r="G10" s="17"/>
      <c r="H10" s="31">
        <f>H11</f>
        <v>1771.68</v>
      </c>
    </row>
    <row r="11" spans="1:8" ht="24.75" customHeight="1">
      <c r="A11" s="2"/>
      <c r="B11" s="155" t="s">
        <v>179</v>
      </c>
      <c r="C11" s="50" t="s">
        <v>22</v>
      </c>
      <c r="D11" s="16" t="s">
        <v>6</v>
      </c>
      <c r="E11" s="16" t="s">
        <v>12</v>
      </c>
      <c r="F11" s="125" t="s">
        <v>188</v>
      </c>
      <c r="G11" s="17"/>
      <c r="H11" s="31">
        <f>H12+H15</f>
        <v>1771.68</v>
      </c>
    </row>
    <row r="12" spans="1:8" ht="24.75" customHeight="1">
      <c r="A12" s="2"/>
      <c r="B12" s="155" t="s">
        <v>239</v>
      </c>
      <c r="C12" s="50" t="s">
        <v>22</v>
      </c>
      <c r="D12" s="16" t="s">
        <v>6</v>
      </c>
      <c r="E12" s="16" t="s">
        <v>12</v>
      </c>
      <c r="F12" s="125" t="s">
        <v>189</v>
      </c>
      <c r="G12" s="17"/>
      <c r="H12" s="31">
        <f>H13+H14</f>
        <v>1771.68</v>
      </c>
    </row>
    <row r="13" spans="1:8" ht="24.75" customHeight="1">
      <c r="A13" s="2"/>
      <c r="B13" s="25" t="s">
        <v>238</v>
      </c>
      <c r="C13" s="50" t="s">
        <v>22</v>
      </c>
      <c r="D13" s="16" t="s">
        <v>6</v>
      </c>
      <c r="E13" s="16" t="s">
        <v>12</v>
      </c>
      <c r="F13" s="125" t="s">
        <v>189</v>
      </c>
      <c r="G13" s="17" t="s">
        <v>23</v>
      </c>
      <c r="H13" s="31">
        <v>1369.97</v>
      </c>
    </row>
    <row r="14" spans="1:8" ht="54.75" customHeight="1">
      <c r="A14" s="2"/>
      <c r="B14" s="25" t="s">
        <v>237</v>
      </c>
      <c r="C14" s="50" t="s">
        <v>22</v>
      </c>
      <c r="D14" s="16" t="s">
        <v>6</v>
      </c>
      <c r="E14" s="16" t="s">
        <v>12</v>
      </c>
      <c r="F14" s="125" t="s">
        <v>189</v>
      </c>
      <c r="G14" s="17" t="s">
        <v>137</v>
      </c>
      <c r="H14" s="31">
        <v>401.71</v>
      </c>
    </row>
    <row r="15" spans="1:8" ht="25.5" customHeight="1" hidden="1">
      <c r="A15" s="2"/>
      <c r="B15" s="155" t="s">
        <v>239</v>
      </c>
      <c r="C15" s="50" t="s">
        <v>22</v>
      </c>
      <c r="D15" s="16" t="s">
        <v>6</v>
      </c>
      <c r="E15" s="16" t="s">
        <v>12</v>
      </c>
      <c r="F15" s="125" t="s">
        <v>261</v>
      </c>
      <c r="G15" s="17"/>
      <c r="H15" s="31">
        <f>H16+H17</f>
        <v>0</v>
      </c>
    </row>
    <row r="16" spans="1:8" ht="28.5" customHeight="1" hidden="1">
      <c r="A16" s="2"/>
      <c r="B16" s="25" t="s">
        <v>238</v>
      </c>
      <c r="C16" s="50" t="s">
        <v>22</v>
      </c>
      <c r="D16" s="16" t="s">
        <v>6</v>
      </c>
      <c r="E16" s="16" t="s">
        <v>12</v>
      </c>
      <c r="F16" s="125" t="s">
        <v>262</v>
      </c>
      <c r="G16" s="17" t="s">
        <v>23</v>
      </c>
      <c r="H16" s="31"/>
    </row>
    <row r="17" spans="1:8" ht="48.75" customHeight="1" hidden="1">
      <c r="A17" s="2"/>
      <c r="B17" s="25" t="s">
        <v>237</v>
      </c>
      <c r="C17" s="50" t="s">
        <v>22</v>
      </c>
      <c r="D17" s="16" t="s">
        <v>6</v>
      </c>
      <c r="E17" s="16" t="s">
        <v>12</v>
      </c>
      <c r="F17" s="125" t="s">
        <v>262</v>
      </c>
      <c r="G17" s="17" t="s">
        <v>137</v>
      </c>
      <c r="H17" s="31"/>
    </row>
    <row r="18" spans="1:8" ht="49.5" customHeight="1">
      <c r="A18" s="3" t="s">
        <v>57</v>
      </c>
      <c r="B18" s="53" t="s">
        <v>167</v>
      </c>
      <c r="C18" s="49" t="s">
        <v>22</v>
      </c>
      <c r="D18" s="56" t="s">
        <v>6</v>
      </c>
      <c r="E18" s="56" t="s">
        <v>7</v>
      </c>
      <c r="F18" s="125"/>
      <c r="G18" s="17"/>
      <c r="H18" s="173">
        <f>H19</f>
        <v>1798.5400000000002</v>
      </c>
    </row>
    <row r="19" spans="1:8" ht="24.75" customHeight="1">
      <c r="A19" s="3"/>
      <c r="B19" s="147" t="s">
        <v>177</v>
      </c>
      <c r="C19" s="49" t="s">
        <v>22</v>
      </c>
      <c r="D19" s="126" t="s">
        <v>6</v>
      </c>
      <c r="E19" s="126" t="s">
        <v>7</v>
      </c>
      <c r="F19" s="125" t="s">
        <v>12</v>
      </c>
      <c r="G19" s="17"/>
      <c r="H19" s="30">
        <f>H20</f>
        <v>1798.5400000000002</v>
      </c>
    </row>
    <row r="20" spans="1:8" ht="27.75" customHeight="1">
      <c r="A20" s="3"/>
      <c r="B20" s="146" t="s">
        <v>179</v>
      </c>
      <c r="C20" s="50" t="s">
        <v>22</v>
      </c>
      <c r="D20" s="16" t="s">
        <v>6</v>
      </c>
      <c r="E20" s="16" t="s">
        <v>7</v>
      </c>
      <c r="F20" s="125" t="s">
        <v>188</v>
      </c>
      <c r="G20" s="17"/>
      <c r="H20" s="30">
        <f>H22+H23+H24+H25+H26+H27+H29+H30</f>
        <v>1798.5400000000002</v>
      </c>
    </row>
    <row r="21" spans="1:8" ht="32.25" customHeight="1">
      <c r="A21" s="2"/>
      <c r="B21" s="25" t="s">
        <v>213</v>
      </c>
      <c r="C21" s="50" t="s">
        <v>22</v>
      </c>
      <c r="D21" s="16" t="s">
        <v>6</v>
      </c>
      <c r="E21" s="16" t="s">
        <v>7</v>
      </c>
      <c r="F21" s="125" t="s">
        <v>190</v>
      </c>
      <c r="G21" s="17"/>
      <c r="H21" s="31">
        <f>H22+H23+H24+H25+H26</f>
        <v>1779.67</v>
      </c>
    </row>
    <row r="22" spans="1:8" ht="24.75" customHeight="1">
      <c r="A22" s="2"/>
      <c r="B22" s="25" t="s">
        <v>238</v>
      </c>
      <c r="C22" s="49" t="s">
        <v>22</v>
      </c>
      <c r="D22" s="16" t="s">
        <v>6</v>
      </c>
      <c r="E22" s="16" t="s">
        <v>7</v>
      </c>
      <c r="F22" s="125" t="s">
        <v>190</v>
      </c>
      <c r="G22" s="17" t="s">
        <v>23</v>
      </c>
      <c r="H22" s="31">
        <v>1224.73</v>
      </c>
    </row>
    <row r="23" spans="1:8" ht="37.5" customHeight="1">
      <c r="A23" s="2"/>
      <c r="B23" s="25" t="s">
        <v>235</v>
      </c>
      <c r="C23" s="50" t="s">
        <v>22</v>
      </c>
      <c r="D23" s="16" t="s">
        <v>6</v>
      </c>
      <c r="E23" s="16" t="s">
        <v>7</v>
      </c>
      <c r="F23" s="125" t="s">
        <v>190</v>
      </c>
      <c r="G23" s="17" t="s">
        <v>24</v>
      </c>
      <c r="H23" s="31">
        <v>9.47</v>
      </c>
    </row>
    <row r="24" spans="1:8" ht="53.25" customHeight="1">
      <c r="A24" s="2"/>
      <c r="B24" s="25" t="s">
        <v>237</v>
      </c>
      <c r="C24" s="50" t="s">
        <v>22</v>
      </c>
      <c r="D24" s="16" t="s">
        <v>6</v>
      </c>
      <c r="E24" s="16" t="s">
        <v>7</v>
      </c>
      <c r="F24" s="125" t="s">
        <v>190</v>
      </c>
      <c r="G24" s="17" t="s">
        <v>137</v>
      </c>
      <c r="H24" s="31">
        <v>362.78</v>
      </c>
    </row>
    <row r="25" spans="1:8" ht="22.5" customHeight="1">
      <c r="A25" s="2"/>
      <c r="B25" s="25" t="s">
        <v>236</v>
      </c>
      <c r="C25" s="50" t="s">
        <v>22</v>
      </c>
      <c r="D25" s="16" t="s">
        <v>6</v>
      </c>
      <c r="E25" s="16" t="s">
        <v>7</v>
      </c>
      <c r="F25" s="125" t="s">
        <v>190</v>
      </c>
      <c r="G25" s="17" t="s">
        <v>25</v>
      </c>
      <c r="H25" s="31">
        <v>182.24</v>
      </c>
    </row>
    <row r="26" spans="1:8" ht="24.75" customHeight="1">
      <c r="A26" s="2"/>
      <c r="B26" s="25" t="s">
        <v>241</v>
      </c>
      <c r="C26" s="50" t="s">
        <v>22</v>
      </c>
      <c r="D26" s="16" t="s">
        <v>6</v>
      </c>
      <c r="E26" s="16" t="s">
        <v>7</v>
      </c>
      <c r="F26" s="125" t="s">
        <v>190</v>
      </c>
      <c r="G26" s="17" t="s">
        <v>139</v>
      </c>
      <c r="H26" s="31">
        <v>0.45</v>
      </c>
    </row>
    <row r="27" spans="1:8" ht="24.75" customHeight="1">
      <c r="A27" s="2"/>
      <c r="B27" s="25" t="s">
        <v>236</v>
      </c>
      <c r="C27" s="49" t="s">
        <v>22</v>
      </c>
      <c r="D27" s="16" t="s">
        <v>6</v>
      </c>
      <c r="E27" s="16" t="s">
        <v>7</v>
      </c>
      <c r="F27" s="125" t="s">
        <v>226</v>
      </c>
      <c r="G27" s="17" t="s">
        <v>25</v>
      </c>
      <c r="H27" s="31">
        <v>2</v>
      </c>
    </row>
    <row r="28" spans="1:8" ht="25.5" customHeight="1">
      <c r="A28" s="2"/>
      <c r="B28" s="25" t="s">
        <v>295</v>
      </c>
      <c r="C28" s="50" t="s">
        <v>22</v>
      </c>
      <c r="D28" s="16" t="s">
        <v>6</v>
      </c>
      <c r="E28" s="16" t="s">
        <v>7</v>
      </c>
      <c r="F28" s="125" t="s">
        <v>263</v>
      </c>
      <c r="G28" s="17"/>
      <c r="H28" s="31">
        <f>H29+H30</f>
        <v>16.87</v>
      </c>
    </row>
    <row r="29" spans="1:8" ht="24.75" customHeight="1">
      <c r="A29" s="2"/>
      <c r="B29" s="25" t="s">
        <v>238</v>
      </c>
      <c r="C29" s="49" t="s">
        <v>22</v>
      </c>
      <c r="D29" s="16" t="s">
        <v>6</v>
      </c>
      <c r="E29" s="16" t="s">
        <v>7</v>
      </c>
      <c r="F29" s="125" t="s">
        <v>262</v>
      </c>
      <c r="G29" s="17" t="s">
        <v>23</v>
      </c>
      <c r="H29" s="31">
        <v>12.96</v>
      </c>
    </row>
    <row r="30" spans="1:8" ht="37.5" customHeight="1">
      <c r="A30" s="2"/>
      <c r="B30" s="25" t="s">
        <v>237</v>
      </c>
      <c r="C30" s="50" t="s">
        <v>22</v>
      </c>
      <c r="D30" s="16" t="s">
        <v>6</v>
      </c>
      <c r="E30" s="16" t="s">
        <v>7</v>
      </c>
      <c r="F30" s="125" t="s">
        <v>262</v>
      </c>
      <c r="G30" s="17" t="s">
        <v>137</v>
      </c>
      <c r="H30" s="31">
        <v>3.91</v>
      </c>
    </row>
    <row r="31" spans="1:8" ht="24.75" customHeight="1">
      <c r="A31" s="2" t="s">
        <v>140</v>
      </c>
      <c r="B31" s="53" t="s">
        <v>232</v>
      </c>
      <c r="C31" s="50" t="s">
        <v>22</v>
      </c>
      <c r="D31" s="56" t="s">
        <v>6</v>
      </c>
      <c r="E31" s="56" t="s">
        <v>138</v>
      </c>
      <c r="F31" s="125"/>
      <c r="G31" s="17"/>
      <c r="H31" s="152">
        <f>H32</f>
        <v>434.4</v>
      </c>
    </row>
    <row r="32" spans="1:8" ht="24.75" customHeight="1">
      <c r="A32" s="2"/>
      <c r="B32" s="202" t="s">
        <v>233</v>
      </c>
      <c r="C32" s="49" t="s">
        <v>22</v>
      </c>
      <c r="D32" s="126" t="s">
        <v>6</v>
      </c>
      <c r="E32" s="126" t="s">
        <v>138</v>
      </c>
      <c r="F32" s="125" t="s">
        <v>12</v>
      </c>
      <c r="G32" s="17"/>
      <c r="H32" s="31">
        <f>H33</f>
        <v>434.4</v>
      </c>
    </row>
    <row r="33" spans="1:8" ht="24.75" customHeight="1">
      <c r="A33" s="2"/>
      <c r="B33" s="202" t="s">
        <v>232</v>
      </c>
      <c r="C33" s="49" t="s">
        <v>22</v>
      </c>
      <c r="D33" s="126" t="s">
        <v>6</v>
      </c>
      <c r="E33" s="126" t="s">
        <v>138</v>
      </c>
      <c r="F33" s="125" t="s">
        <v>230</v>
      </c>
      <c r="G33" s="17"/>
      <c r="H33" s="31">
        <f>H34</f>
        <v>434.4</v>
      </c>
    </row>
    <row r="34" spans="1:8" ht="24.75" customHeight="1">
      <c r="A34" s="2"/>
      <c r="B34" s="25" t="s">
        <v>236</v>
      </c>
      <c r="C34" s="50" t="s">
        <v>22</v>
      </c>
      <c r="D34" s="16" t="s">
        <v>6</v>
      </c>
      <c r="E34" s="16" t="s">
        <v>138</v>
      </c>
      <c r="F34" s="125" t="s">
        <v>231</v>
      </c>
      <c r="G34" s="135" t="s">
        <v>25</v>
      </c>
      <c r="H34" s="31">
        <v>434.4</v>
      </c>
    </row>
    <row r="35" spans="1:8" ht="24.75" customHeight="1">
      <c r="A35" s="26" t="s">
        <v>141</v>
      </c>
      <c r="B35" s="53" t="s">
        <v>126</v>
      </c>
      <c r="C35" s="50" t="s">
        <v>22</v>
      </c>
      <c r="D35" s="56" t="s">
        <v>6</v>
      </c>
      <c r="E35" s="56" t="s">
        <v>127</v>
      </c>
      <c r="F35" s="125"/>
      <c r="G35" s="17"/>
      <c r="H35" s="151">
        <f>H38+H41+H42+H43+H44+H39+H40+H45</f>
        <v>2215.8399999999997</v>
      </c>
    </row>
    <row r="36" spans="1:8" ht="24.75" customHeight="1">
      <c r="A36" s="3"/>
      <c r="B36" s="147" t="s">
        <v>177</v>
      </c>
      <c r="C36" s="49" t="s">
        <v>22</v>
      </c>
      <c r="D36" s="126" t="s">
        <v>6</v>
      </c>
      <c r="E36" s="126" t="s">
        <v>127</v>
      </c>
      <c r="F36" s="125" t="s">
        <v>12</v>
      </c>
      <c r="G36" s="17"/>
      <c r="H36" s="30">
        <f>H37</f>
        <v>2183.4399999999996</v>
      </c>
    </row>
    <row r="37" spans="1:8" ht="24.75" customHeight="1">
      <c r="A37" s="3"/>
      <c r="B37" s="148" t="s">
        <v>186</v>
      </c>
      <c r="C37" s="49" t="s">
        <v>22</v>
      </c>
      <c r="D37" s="126" t="s">
        <v>6</v>
      </c>
      <c r="E37" s="126" t="s">
        <v>127</v>
      </c>
      <c r="F37" s="125" t="s">
        <v>192</v>
      </c>
      <c r="G37" s="17"/>
      <c r="H37" s="30">
        <f>H38+H41+H42+H43+H44+H39+H40</f>
        <v>2183.4399999999996</v>
      </c>
    </row>
    <row r="38" spans="1:8" ht="24.75" customHeight="1">
      <c r="A38" s="26"/>
      <c r="B38" s="25" t="s">
        <v>236</v>
      </c>
      <c r="C38" s="50" t="s">
        <v>22</v>
      </c>
      <c r="D38" s="16" t="s">
        <v>6</v>
      </c>
      <c r="E38" s="16" t="s">
        <v>127</v>
      </c>
      <c r="F38" s="125" t="s">
        <v>194</v>
      </c>
      <c r="G38" s="17" t="s">
        <v>25</v>
      </c>
      <c r="H38" s="31">
        <v>1499.75</v>
      </c>
    </row>
    <row r="39" spans="1:8" s="149" customFormat="1" ht="24.75" customHeight="1">
      <c r="A39" s="26"/>
      <c r="B39" s="25" t="s">
        <v>242</v>
      </c>
      <c r="C39" s="50" t="s">
        <v>22</v>
      </c>
      <c r="D39" s="16" t="s">
        <v>6</v>
      </c>
      <c r="E39" s="16" t="s">
        <v>127</v>
      </c>
      <c r="F39" s="125" t="s">
        <v>194</v>
      </c>
      <c r="G39" s="17" t="s">
        <v>217</v>
      </c>
      <c r="H39" s="31">
        <v>292.42</v>
      </c>
    </row>
    <row r="40" spans="1:8" s="149" customFormat="1" ht="42.75" customHeight="1" hidden="1">
      <c r="A40" s="26"/>
      <c r="B40" s="25" t="s">
        <v>240</v>
      </c>
      <c r="C40" s="50" t="s">
        <v>22</v>
      </c>
      <c r="D40" s="16" t="s">
        <v>6</v>
      </c>
      <c r="E40" s="16" t="s">
        <v>127</v>
      </c>
      <c r="F40" s="125" t="s">
        <v>194</v>
      </c>
      <c r="G40" s="17" t="s">
        <v>168</v>
      </c>
      <c r="H40" s="31"/>
    </row>
    <row r="41" spans="1:8" s="149" customFormat="1" ht="24.75" customHeight="1">
      <c r="A41" s="26"/>
      <c r="B41" s="25" t="s">
        <v>243</v>
      </c>
      <c r="C41" s="50" t="s">
        <v>22</v>
      </c>
      <c r="D41" s="16" t="s">
        <v>6</v>
      </c>
      <c r="E41" s="16" t="s">
        <v>127</v>
      </c>
      <c r="F41" s="125" t="s">
        <v>194</v>
      </c>
      <c r="G41" s="17" t="s">
        <v>26</v>
      </c>
      <c r="H41" s="31">
        <v>4.11</v>
      </c>
    </row>
    <row r="42" spans="1:8" ht="24.75" customHeight="1">
      <c r="A42" s="26"/>
      <c r="B42" s="25" t="s">
        <v>244</v>
      </c>
      <c r="C42" s="50" t="s">
        <v>22</v>
      </c>
      <c r="D42" s="16" t="s">
        <v>6</v>
      </c>
      <c r="E42" s="16" t="s">
        <v>127</v>
      </c>
      <c r="F42" s="125" t="s">
        <v>194</v>
      </c>
      <c r="G42" s="17" t="s">
        <v>27</v>
      </c>
      <c r="H42" s="31">
        <v>10.06</v>
      </c>
    </row>
    <row r="43" spans="1:8" ht="21" customHeight="1">
      <c r="A43" s="26"/>
      <c r="B43" s="25" t="s">
        <v>245</v>
      </c>
      <c r="C43" s="50" t="s">
        <v>22</v>
      </c>
      <c r="D43" s="16" t="s">
        <v>6</v>
      </c>
      <c r="E43" s="16" t="s">
        <v>127</v>
      </c>
      <c r="F43" s="125" t="s">
        <v>194</v>
      </c>
      <c r="G43" s="17" t="s">
        <v>139</v>
      </c>
      <c r="H43" s="31">
        <v>0.3</v>
      </c>
    </row>
    <row r="44" spans="1:8" ht="24.75" customHeight="1">
      <c r="A44" s="26"/>
      <c r="B44" s="25" t="s">
        <v>236</v>
      </c>
      <c r="C44" s="50" t="s">
        <v>22</v>
      </c>
      <c r="D44" s="16" t="s">
        <v>6</v>
      </c>
      <c r="E44" s="16" t="s">
        <v>127</v>
      </c>
      <c r="F44" s="125" t="s">
        <v>193</v>
      </c>
      <c r="G44" s="17" t="s">
        <v>25</v>
      </c>
      <c r="H44" s="31">
        <v>376.8</v>
      </c>
    </row>
    <row r="45" spans="1:8" ht="24.75" customHeight="1">
      <c r="A45" s="26"/>
      <c r="B45" s="25" t="s">
        <v>236</v>
      </c>
      <c r="C45" s="50" t="s">
        <v>22</v>
      </c>
      <c r="D45" s="16" t="s">
        <v>6</v>
      </c>
      <c r="E45" s="16" t="s">
        <v>127</v>
      </c>
      <c r="F45" s="125" t="s">
        <v>287</v>
      </c>
      <c r="G45" s="17" t="s">
        <v>25</v>
      </c>
      <c r="H45" s="31">
        <v>32.4</v>
      </c>
    </row>
    <row r="46" spans="1:8" ht="24" customHeight="1">
      <c r="A46" s="62">
        <v>2</v>
      </c>
      <c r="B46" s="58" t="s">
        <v>28</v>
      </c>
      <c r="C46" s="59" t="s">
        <v>22</v>
      </c>
      <c r="D46" s="60" t="s">
        <v>12</v>
      </c>
      <c r="E46" s="60"/>
      <c r="F46" s="136"/>
      <c r="G46" s="140"/>
      <c r="H46" s="63">
        <f>H51+H52+H53+H54</f>
        <v>400.5</v>
      </c>
    </row>
    <row r="47" spans="1:8" ht="22.5" customHeight="1">
      <c r="A47" s="26" t="s">
        <v>33</v>
      </c>
      <c r="B47" s="25" t="s">
        <v>29</v>
      </c>
      <c r="C47" s="49" t="s">
        <v>22</v>
      </c>
      <c r="D47" s="16" t="s">
        <v>12</v>
      </c>
      <c r="E47" s="16" t="s">
        <v>16</v>
      </c>
      <c r="F47" s="125"/>
      <c r="G47" s="17"/>
      <c r="H47" s="31">
        <f>H48</f>
        <v>400.5</v>
      </c>
    </row>
    <row r="48" spans="1:8" ht="24.75" customHeight="1">
      <c r="A48" s="3"/>
      <c r="B48" s="147" t="s">
        <v>177</v>
      </c>
      <c r="C48" s="49" t="s">
        <v>22</v>
      </c>
      <c r="D48" s="126" t="s">
        <v>12</v>
      </c>
      <c r="E48" s="126" t="s">
        <v>16</v>
      </c>
      <c r="F48" s="125" t="s">
        <v>12</v>
      </c>
      <c r="G48" s="17"/>
      <c r="H48" s="30">
        <f>H49</f>
        <v>400.5</v>
      </c>
    </row>
    <row r="49" spans="1:8" ht="28.5" customHeight="1">
      <c r="A49" s="3"/>
      <c r="B49" s="148" t="s">
        <v>30</v>
      </c>
      <c r="C49" s="49" t="s">
        <v>22</v>
      </c>
      <c r="D49" s="126" t="s">
        <v>12</v>
      </c>
      <c r="E49" s="126" t="s">
        <v>16</v>
      </c>
      <c r="F49" s="125" t="s">
        <v>195</v>
      </c>
      <c r="G49" s="17"/>
      <c r="H49" s="30">
        <f>H50</f>
        <v>400.5</v>
      </c>
    </row>
    <row r="50" spans="1:8" ht="51.75" customHeight="1">
      <c r="A50" s="18"/>
      <c r="B50" s="25" t="s">
        <v>178</v>
      </c>
      <c r="C50" s="50" t="s">
        <v>22</v>
      </c>
      <c r="D50" s="16" t="s">
        <v>12</v>
      </c>
      <c r="E50" s="16" t="s">
        <v>16</v>
      </c>
      <c r="F50" s="125" t="s">
        <v>196</v>
      </c>
      <c r="G50" s="17"/>
      <c r="H50" s="31">
        <f>H51+H52+H53+H54</f>
        <v>400.5</v>
      </c>
    </row>
    <row r="51" spans="1:8" ht="24.75" customHeight="1">
      <c r="A51" s="18"/>
      <c r="B51" s="25" t="s">
        <v>238</v>
      </c>
      <c r="C51" s="49" t="s">
        <v>22</v>
      </c>
      <c r="D51" s="16" t="s">
        <v>12</v>
      </c>
      <c r="E51" s="16" t="s">
        <v>16</v>
      </c>
      <c r="F51" s="125" t="s">
        <v>196</v>
      </c>
      <c r="G51" s="17" t="s">
        <v>23</v>
      </c>
      <c r="H51" s="31">
        <v>290.74</v>
      </c>
    </row>
    <row r="52" spans="1:8" ht="32.25" customHeight="1">
      <c r="A52" s="18"/>
      <c r="B52" s="25" t="s">
        <v>235</v>
      </c>
      <c r="C52" s="49" t="s">
        <v>22</v>
      </c>
      <c r="D52" s="16" t="s">
        <v>12</v>
      </c>
      <c r="E52" s="16" t="s">
        <v>16</v>
      </c>
      <c r="F52" s="125" t="s">
        <v>196</v>
      </c>
      <c r="G52" s="17" t="s">
        <v>24</v>
      </c>
      <c r="H52" s="31">
        <v>7.08</v>
      </c>
    </row>
    <row r="53" spans="1:8" ht="42.75" customHeight="1">
      <c r="A53" s="18"/>
      <c r="B53" s="25" t="s">
        <v>237</v>
      </c>
      <c r="C53" s="49" t="s">
        <v>22</v>
      </c>
      <c r="D53" s="16" t="s">
        <v>12</v>
      </c>
      <c r="E53" s="16" t="s">
        <v>16</v>
      </c>
      <c r="F53" s="125" t="s">
        <v>196</v>
      </c>
      <c r="G53" s="17" t="s">
        <v>137</v>
      </c>
      <c r="H53" s="31">
        <v>87.19</v>
      </c>
    </row>
    <row r="54" spans="1:8" ht="24.75" customHeight="1">
      <c r="A54" s="18"/>
      <c r="B54" s="25" t="s">
        <v>236</v>
      </c>
      <c r="C54" s="49" t="s">
        <v>22</v>
      </c>
      <c r="D54" s="16" t="s">
        <v>12</v>
      </c>
      <c r="E54" s="16" t="s">
        <v>16</v>
      </c>
      <c r="F54" s="125" t="s">
        <v>196</v>
      </c>
      <c r="G54" s="17" t="s">
        <v>25</v>
      </c>
      <c r="H54" s="31">
        <v>15.49</v>
      </c>
    </row>
    <row r="55" spans="1:8" ht="30.75" customHeight="1">
      <c r="A55" s="62">
        <v>3</v>
      </c>
      <c r="B55" s="58" t="s">
        <v>18</v>
      </c>
      <c r="C55" s="58"/>
      <c r="D55" s="60" t="s">
        <v>16</v>
      </c>
      <c r="E55" s="60"/>
      <c r="F55" s="136"/>
      <c r="G55" s="140"/>
      <c r="H55" s="196">
        <f>H60</f>
        <v>24</v>
      </c>
    </row>
    <row r="56" spans="1:8" ht="34.5" customHeight="1">
      <c r="A56" s="26" t="s">
        <v>34</v>
      </c>
      <c r="B56" s="197" t="s">
        <v>288</v>
      </c>
      <c r="C56" s="197"/>
      <c r="D56" s="16" t="s">
        <v>31</v>
      </c>
      <c r="E56" s="16" t="s">
        <v>14</v>
      </c>
      <c r="F56" s="125"/>
      <c r="G56" s="17"/>
      <c r="H56" s="198">
        <f>H57</f>
        <v>24</v>
      </c>
    </row>
    <row r="57" spans="1:8" ht="27" customHeight="1">
      <c r="A57" s="3"/>
      <c r="B57" s="147" t="s">
        <v>177</v>
      </c>
      <c r="C57" s="147"/>
      <c r="D57" s="126" t="s">
        <v>16</v>
      </c>
      <c r="E57" s="126" t="s">
        <v>14</v>
      </c>
      <c r="F57" s="125" t="s">
        <v>12</v>
      </c>
      <c r="G57" s="17"/>
      <c r="H57" s="199">
        <f>H58</f>
        <v>24</v>
      </c>
    </row>
    <row r="58" spans="1:8" ht="20.25" customHeight="1">
      <c r="A58" s="3"/>
      <c r="B58" s="5" t="s">
        <v>216</v>
      </c>
      <c r="C58" s="200"/>
      <c r="D58" s="126" t="s">
        <v>16</v>
      </c>
      <c r="E58" s="126" t="s">
        <v>14</v>
      </c>
      <c r="F58" s="125" t="s">
        <v>197</v>
      </c>
      <c r="G58" s="17"/>
      <c r="H58" s="199">
        <f>H59</f>
        <v>24</v>
      </c>
    </row>
    <row r="59" spans="1:8" ht="40.5" customHeight="1">
      <c r="A59" s="18"/>
      <c r="B59" s="25" t="s">
        <v>180</v>
      </c>
      <c r="C59" s="25"/>
      <c r="D59" s="16" t="s">
        <v>31</v>
      </c>
      <c r="E59" s="16" t="s">
        <v>14</v>
      </c>
      <c r="F59" s="125" t="s">
        <v>289</v>
      </c>
      <c r="G59" s="17"/>
      <c r="H59" s="198">
        <f>H60</f>
        <v>24</v>
      </c>
    </row>
    <row r="60" spans="1:8" ht="48" customHeight="1">
      <c r="A60" s="18"/>
      <c r="B60" s="25" t="s">
        <v>290</v>
      </c>
      <c r="C60" s="25"/>
      <c r="D60" s="16" t="s">
        <v>31</v>
      </c>
      <c r="E60" s="16" t="s">
        <v>14</v>
      </c>
      <c r="F60" s="125" t="s">
        <v>289</v>
      </c>
      <c r="G60" s="17" t="s">
        <v>25</v>
      </c>
      <c r="H60" s="198">
        <v>24</v>
      </c>
    </row>
    <row r="61" spans="1:8" ht="24.75" customHeight="1">
      <c r="A61" s="62">
        <v>4</v>
      </c>
      <c r="B61" s="58" t="s">
        <v>8</v>
      </c>
      <c r="C61" s="59" t="s">
        <v>22</v>
      </c>
      <c r="D61" s="60" t="s">
        <v>7</v>
      </c>
      <c r="E61" s="60"/>
      <c r="F61" s="136"/>
      <c r="G61" s="140"/>
      <c r="H61" s="64">
        <f>H66</f>
        <v>1314.92</v>
      </c>
    </row>
    <row r="62" spans="1:8" ht="24.75" customHeight="1">
      <c r="A62" s="26" t="s">
        <v>35</v>
      </c>
      <c r="B62" s="25" t="s">
        <v>85</v>
      </c>
      <c r="C62" s="50" t="s">
        <v>22</v>
      </c>
      <c r="D62" s="16" t="s">
        <v>7</v>
      </c>
      <c r="E62" s="16" t="s">
        <v>13</v>
      </c>
      <c r="F62" s="125"/>
      <c r="G62" s="17"/>
      <c r="H62" s="31">
        <f>H63</f>
        <v>1314.92</v>
      </c>
    </row>
    <row r="63" spans="1:8" ht="24.75" customHeight="1">
      <c r="A63" s="3"/>
      <c r="B63" s="147" t="s">
        <v>177</v>
      </c>
      <c r="C63" s="49" t="s">
        <v>22</v>
      </c>
      <c r="D63" s="126" t="s">
        <v>7</v>
      </c>
      <c r="E63" s="126" t="s">
        <v>7</v>
      </c>
      <c r="F63" s="125" t="s">
        <v>12</v>
      </c>
      <c r="G63" s="17"/>
      <c r="H63" s="30">
        <f>H64</f>
        <v>1314.92</v>
      </c>
    </row>
    <row r="64" spans="1:8" ht="22.5" customHeight="1">
      <c r="A64" s="3"/>
      <c r="B64" s="148" t="s">
        <v>214</v>
      </c>
      <c r="C64" s="49" t="s">
        <v>22</v>
      </c>
      <c r="D64" s="126" t="s">
        <v>7</v>
      </c>
      <c r="E64" s="126" t="s">
        <v>7</v>
      </c>
      <c r="F64" s="125" t="s">
        <v>198</v>
      </c>
      <c r="G64" s="17"/>
      <c r="H64" s="30">
        <f>H65</f>
        <v>1314.92</v>
      </c>
    </row>
    <row r="65" spans="1:8" ht="24.75" customHeight="1">
      <c r="A65" s="26"/>
      <c r="B65" s="25" t="s">
        <v>181</v>
      </c>
      <c r="C65" s="50" t="s">
        <v>22</v>
      </c>
      <c r="D65" s="16" t="s">
        <v>7</v>
      </c>
      <c r="E65" s="16" t="s">
        <v>13</v>
      </c>
      <c r="F65" s="125" t="s">
        <v>199</v>
      </c>
      <c r="G65" s="17"/>
      <c r="H65" s="31">
        <f>H66</f>
        <v>1314.92</v>
      </c>
    </row>
    <row r="66" spans="1:8" ht="24.75" customHeight="1">
      <c r="A66" s="26"/>
      <c r="B66" s="25" t="s">
        <v>236</v>
      </c>
      <c r="C66" s="50" t="s">
        <v>22</v>
      </c>
      <c r="D66" s="16" t="s">
        <v>7</v>
      </c>
      <c r="E66" s="16" t="s">
        <v>13</v>
      </c>
      <c r="F66" s="125" t="s">
        <v>199</v>
      </c>
      <c r="G66" s="17" t="s">
        <v>25</v>
      </c>
      <c r="H66" s="31">
        <v>1314.92</v>
      </c>
    </row>
    <row r="67" spans="1:8" ht="24.75" customHeight="1">
      <c r="A67" s="65" t="s">
        <v>83</v>
      </c>
      <c r="B67" s="66" t="s">
        <v>1</v>
      </c>
      <c r="C67" s="59" t="s">
        <v>22</v>
      </c>
      <c r="D67" s="60" t="s">
        <v>11</v>
      </c>
      <c r="E67" s="60"/>
      <c r="F67" s="137"/>
      <c r="G67" s="140"/>
      <c r="H67" s="64">
        <f>H68</f>
        <v>5262.23</v>
      </c>
    </row>
    <row r="68" spans="1:10" ht="24.75" customHeight="1">
      <c r="A68" s="26" t="s">
        <v>161</v>
      </c>
      <c r="B68" s="25" t="s">
        <v>19</v>
      </c>
      <c r="C68" s="50" t="s">
        <v>22</v>
      </c>
      <c r="D68" s="16" t="s">
        <v>11</v>
      </c>
      <c r="E68" s="16" t="s">
        <v>16</v>
      </c>
      <c r="F68" s="124"/>
      <c r="G68" s="17"/>
      <c r="H68" s="31">
        <f>H73+H69-0.01</f>
        <v>5262.23</v>
      </c>
      <c r="J68" s="5">
        <v>-0.01</v>
      </c>
    </row>
    <row r="69" spans="1:8" ht="67.5" customHeight="1">
      <c r="A69" s="3"/>
      <c r="B69" s="147" t="s">
        <v>182</v>
      </c>
      <c r="C69" s="49" t="s">
        <v>22</v>
      </c>
      <c r="D69" s="126" t="s">
        <v>11</v>
      </c>
      <c r="E69" s="126" t="s">
        <v>16</v>
      </c>
      <c r="F69" s="125" t="s">
        <v>6</v>
      </c>
      <c r="G69" s="17"/>
      <c r="H69" s="30">
        <f>H70</f>
        <v>311.45</v>
      </c>
    </row>
    <row r="70" spans="1:8" ht="24.75" customHeight="1">
      <c r="A70" s="3"/>
      <c r="B70" s="150" t="s">
        <v>187</v>
      </c>
      <c r="C70" s="49" t="s">
        <v>22</v>
      </c>
      <c r="D70" s="126" t="s">
        <v>11</v>
      </c>
      <c r="E70" s="126" t="s">
        <v>16</v>
      </c>
      <c r="F70" s="125" t="s">
        <v>184</v>
      </c>
      <c r="G70" s="17"/>
      <c r="H70" s="30">
        <f>H71</f>
        <v>311.45</v>
      </c>
    </row>
    <row r="71" spans="1:8" ht="50.25" customHeight="1">
      <c r="A71" s="3"/>
      <c r="B71" s="156" t="s">
        <v>183</v>
      </c>
      <c r="C71" s="50" t="s">
        <v>22</v>
      </c>
      <c r="D71" s="16" t="s">
        <v>11</v>
      </c>
      <c r="E71" s="16" t="s">
        <v>16</v>
      </c>
      <c r="F71" s="124" t="s">
        <v>185</v>
      </c>
      <c r="G71" s="17"/>
      <c r="H71" s="30">
        <f>H72</f>
        <v>311.45</v>
      </c>
    </row>
    <row r="72" spans="1:8" ht="24.75" customHeight="1">
      <c r="A72" s="26"/>
      <c r="B72" s="25" t="s">
        <v>236</v>
      </c>
      <c r="C72" s="50" t="s">
        <v>22</v>
      </c>
      <c r="D72" s="16" t="s">
        <v>11</v>
      </c>
      <c r="E72" s="16" t="s">
        <v>16</v>
      </c>
      <c r="F72" s="124" t="s">
        <v>185</v>
      </c>
      <c r="G72" s="17" t="s">
        <v>25</v>
      </c>
      <c r="H72" s="31">
        <v>311.45</v>
      </c>
    </row>
    <row r="73" spans="1:8" ht="24.75" customHeight="1">
      <c r="A73" s="3"/>
      <c r="B73" s="147" t="s">
        <v>177</v>
      </c>
      <c r="C73" s="49" t="s">
        <v>22</v>
      </c>
      <c r="D73" s="126" t="s">
        <v>11</v>
      </c>
      <c r="E73" s="126" t="s">
        <v>16</v>
      </c>
      <c r="F73" s="125" t="s">
        <v>12</v>
      </c>
      <c r="G73" s="17"/>
      <c r="H73" s="30">
        <f>H74</f>
        <v>4950.79</v>
      </c>
    </row>
    <row r="74" spans="1:8" ht="24.75" customHeight="1">
      <c r="A74" s="3"/>
      <c r="B74" s="148" t="s">
        <v>215</v>
      </c>
      <c r="C74" s="49" t="s">
        <v>22</v>
      </c>
      <c r="D74" s="126" t="s">
        <v>11</v>
      </c>
      <c r="E74" s="126" t="s">
        <v>16</v>
      </c>
      <c r="F74" s="125" t="s">
        <v>200</v>
      </c>
      <c r="G74" s="17"/>
      <c r="H74" s="30">
        <f>H76+H77+H79+H81+H83+H85</f>
        <v>4950.79</v>
      </c>
    </row>
    <row r="75" spans="1:8" ht="24.75" customHeight="1">
      <c r="A75" s="3"/>
      <c r="B75" s="25" t="s">
        <v>296</v>
      </c>
      <c r="C75" s="49" t="s">
        <v>22</v>
      </c>
      <c r="D75" s="16" t="s">
        <v>11</v>
      </c>
      <c r="E75" s="16" t="s">
        <v>16</v>
      </c>
      <c r="F75" s="125" t="s">
        <v>201</v>
      </c>
      <c r="G75" s="17"/>
      <c r="H75" s="30">
        <f>H76+H77</f>
        <v>386.22</v>
      </c>
    </row>
    <row r="76" spans="1:8" ht="24.75" customHeight="1">
      <c r="A76" s="18"/>
      <c r="B76" s="25" t="s">
        <v>236</v>
      </c>
      <c r="C76" s="49" t="s">
        <v>22</v>
      </c>
      <c r="D76" s="16" t="s">
        <v>11</v>
      </c>
      <c r="E76" s="16" t="s">
        <v>16</v>
      </c>
      <c r="F76" s="125" t="s">
        <v>201</v>
      </c>
      <c r="G76" s="17" t="s">
        <v>25</v>
      </c>
      <c r="H76" s="31">
        <v>154.37</v>
      </c>
    </row>
    <row r="77" spans="1:8" ht="24.75" customHeight="1">
      <c r="A77" s="18"/>
      <c r="B77" s="25" t="s">
        <v>242</v>
      </c>
      <c r="C77" s="49" t="s">
        <v>22</v>
      </c>
      <c r="D77" s="16" t="s">
        <v>11</v>
      </c>
      <c r="E77" s="16" t="s">
        <v>16</v>
      </c>
      <c r="F77" s="125" t="s">
        <v>201</v>
      </c>
      <c r="G77" s="17" t="s">
        <v>217</v>
      </c>
      <c r="H77" s="31">
        <v>231.85</v>
      </c>
    </row>
    <row r="78" spans="1:8" ht="24.75" customHeight="1">
      <c r="A78" s="18"/>
      <c r="B78" s="25" t="s">
        <v>297</v>
      </c>
      <c r="C78" s="50" t="s">
        <v>22</v>
      </c>
      <c r="D78" s="16" t="s">
        <v>11</v>
      </c>
      <c r="E78" s="16" t="s">
        <v>16</v>
      </c>
      <c r="F78" s="125" t="s">
        <v>209</v>
      </c>
      <c r="G78" s="17"/>
      <c r="H78" s="31">
        <f>H79</f>
        <v>1294.57</v>
      </c>
    </row>
    <row r="79" spans="1:8" ht="24.75" customHeight="1">
      <c r="A79" s="26"/>
      <c r="B79" s="25" t="s">
        <v>236</v>
      </c>
      <c r="C79" s="50" t="s">
        <v>22</v>
      </c>
      <c r="D79" s="16" t="s">
        <v>11</v>
      </c>
      <c r="E79" s="16" t="s">
        <v>16</v>
      </c>
      <c r="F79" s="125" t="s">
        <v>209</v>
      </c>
      <c r="G79" s="17" t="s">
        <v>25</v>
      </c>
      <c r="H79" s="31">
        <v>1294.57</v>
      </c>
    </row>
    <row r="80" spans="1:8" ht="24.75" customHeight="1">
      <c r="A80" s="26"/>
      <c r="B80" s="25" t="s">
        <v>298</v>
      </c>
      <c r="C80" s="50" t="s">
        <v>22</v>
      </c>
      <c r="D80" s="16" t="s">
        <v>11</v>
      </c>
      <c r="E80" s="16" t="s">
        <v>16</v>
      </c>
      <c r="F80" s="124" t="s">
        <v>291</v>
      </c>
      <c r="G80" s="55"/>
      <c r="H80" s="31">
        <f>H81</f>
        <v>3000</v>
      </c>
    </row>
    <row r="81" spans="1:8" ht="24.75" customHeight="1">
      <c r="A81" s="26"/>
      <c r="B81" s="25" t="s">
        <v>236</v>
      </c>
      <c r="C81" s="50" t="s">
        <v>22</v>
      </c>
      <c r="D81" s="16" t="s">
        <v>11</v>
      </c>
      <c r="E81" s="16" t="s">
        <v>16</v>
      </c>
      <c r="F81" s="124" t="s">
        <v>291</v>
      </c>
      <c r="G81" s="55" t="s">
        <v>25</v>
      </c>
      <c r="H81" s="31">
        <v>3000</v>
      </c>
    </row>
    <row r="82" spans="1:8" ht="24.75" customHeight="1">
      <c r="A82" s="26"/>
      <c r="B82" s="25" t="s">
        <v>298</v>
      </c>
      <c r="C82" s="50" t="s">
        <v>22</v>
      </c>
      <c r="D82" s="16" t="s">
        <v>11</v>
      </c>
      <c r="E82" s="16" t="s">
        <v>16</v>
      </c>
      <c r="F82" s="124" t="s">
        <v>293</v>
      </c>
      <c r="G82" s="55"/>
      <c r="H82" s="31">
        <f>H83</f>
        <v>70</v>
      </c>
    </row>
    <row r="83" spans="1:8" ht="24.75" customHeight="1">
      <c r="A83" s="26"/>
      <c r="B83" s="205" t="s">
        <v>236</v>
      </c>
      <c r="C83" s="50" t="s">
        <v>22</v>
      </c>
      <c r="D83" s="16" t="s">
        <v>11</v>
      </c>
      <c r="E83" s="16" t="s">
        <v>16</v>
      </c>
      <c r="F83" s="124" t="s">
        <v>293</v>
      </c>
      <c r="G83" s="55" t="s">
        <v>25</v>
      </c>
      <c r="H83" s="31">
        <v>70</v>
      </c>
    </row>
    <row r="84" spans="1:8" ht="24.75" customHeight="1">
      <c r="A84" s="203"/>
      <c r="B84" s="207" t="s">
        <v>299</v>
      </c>
      <c r="C84" s="204" t="s">
        <v>22</v>
      </c>
      <c r="D84" s="16" t="s">
        <v>11</v>
      </c>
      <c r="E84" s="16" t="s">
        <v>16</v>
      </c>
      <c r="F84" s="124" t="s">
        <v>292</v>
      </c>
      <c r="G84" s="55"/>
      <c r="H84" s="31">
        <f>H85</f>
        <v>200</v>
      </c>
    </row>
    <row r="85" spans="1:8" ht="24.75" customHeight="1">
      <c r="A85" s="26"/>
      <c r="B85" s="206" t="s">
        <v>236</v>
      </c>
      <c r="C85" s="54" t="s">
        <v>22</v>
      </c>
      <c r="D85" s="16" t="s">
        <v>11</v>
      </c>
      <c r="E85" s="16" t="s">
        <v>16</v>
      </c>
      <c r="F85" s="124" t="s">
        <v>292</v>
      </c>
      <c r="G85" s="55" t="s">
        <v>25</v>
      </c>
      <c r="H85" s="31">
        <v>200</v>
      </c>
    </row>
    <row r="86" spans="1:8" ht="24.75" customHeight="1">
      <c r="A86" s="65" t="s">
        <v>92</v>
      </c>
      <c r="B86" s="58" t="s">
        <v>159</v>
      </c>
      <c r="C86" s="59" t="s">
        <v>22</v>
      </c>
      <c r="D86" s="60" t="s">
        <v>138</v>
      </c>
      <c r="E86" s="60"/>
      <c r="F86" s="137"/>
      <c r="G86" s="140"/>
      <c r="H86" s="64">
        <f>H90</f>
        <v>15</v>
      </c>
    </row>
    <row r="87" spans="1:8" ht="24.75" customHeight="1">
      <c r="A87" s="26"/>
      <c r="B87" s="25" t="s">
        <v>162</v>
      </c>
      <c r="C87" s="50" t="s">
        <v>22</v>
      </c>
      <c r="D87" s="16" t="s">
        <v>138</v>
      </c>
      <c r="E87" s="16" t="s">
        <v>138</v>
      </c>
      <c r="F87" s="124"/>
      <c r="G87" s="17"/>
      <c r="H87" s="31">
        <f>H88</f>
        <v>15</v>
      </c>
    </row>
    <row r="88" spans="1:8" ht="24.75" customHeight="1">
      <c r="A88" s="3"/>
      <c r="B88" s="147" t="s">
        <v>177</v>
      </c>
      <c r="C88" s="49" t="s">
        <v>22</v>
      </c>
      <c r="D88" s="126" t="s">
        <v>138</v>
      </c>
      <c r="E88" s="126" t="s">
        <v>138</v>
      </c>
      <c r="F88" s="125" t="s">
        <v>12</v>
      </c>
      <c r="G88" s="17"/>
      <c r="H88" s="30">
        <f>H89</f>
        <v>15</v>
      </c>
    </row>
    <row r="89" spans="1:8" ht="24.75" customHeight="1">
      <c r="A89" s="3"/>
      <c r="B89" s="25" t="s">
        <v>246</v>
      </c>
      <c r="C89" s="49" t="s">
        <v>22</v>
      </c>
      <c r="D89" s="126" t="s">
        <v>138</v>
      </c>
      <c r="E89" s="126" t="s">
        <v>138</v>
      </c>
      <c r="F89" s="125" t="s">
        <v>202</v>
      </c>
      <c r="G89" s="17"/>
      <c r="H89" s="48">
        <f>H90</f>
        <v>15</v>
      </c>
    </row>
    <row r="90" spans="1:8" ht="27" customHeight="1">
      <c r="A90" s="26"/>
      <c r="B90" s="25" t="s">
        <v>236</v>
      </c>
      <c r="C90" s="50" t="s">
        <v>22</v>
      </c>
      <c r="D90" s="16" t="s">
        <v>138</v>
      </c>
      <c r="E90" s="16" t="s">
        <v>138</v>
      </c>
      <c r="F90" s="125" t="s">
        <v>203</v>
      </c>
      <c r="G90" s="17" t="s">
        <v>25</v>
      </c>
      <c r="H90" s="31">
        <v>15</v>
      </c>
    </row>
    <row r="91" spans="1:8" ht="24.75" customHeight="1">
      <c r="A91" s="62" t="s">
        <v>142</v>
      </c>
      <c r="B91" s="67" t="s">
        <v>163</v>
      </c>
      <c r="C91" s="59" t="s">
        <v>22</v>
      </c>
      <c r="D91" s="68" t="s">
        <v>17</v>
      </c>
      <c r="E91" s="68"/>
      <c r="F91" s="138"/>
      <c r="G91" s="140"/>
      <c r="H91" s="64">
        <f>H92</f>
        <v>2386.08</v>
      </c>
    </row>
    <row r="92" spans="1:8" ht="24" customHeight="1">
      <c r="A92" s="26"/>
      <c r="B92" s="25" t="s">
        <v>164</v>
      </c>
      <c r="C92" s="49" t="s">
        <v>22</v>
      </c>
      <c r="D92" s="16" t="s">
        <v>9</v>
      </c>
      <c r="E92" s="16" t="s">
        <v>6</v>
      </c>
      <c r="F92" s="124"/>
      <c r="G92" s="17"/>
      <c r="H92" s="31">
        <f>H93</f>
        <v>2386.08</v>
      </c>
    </row>
    <row r="93" spans="1:8" ht="24.75" customHeight="1">
      <c r="A93" s="3"/>
      <c r="B93" s="147" t="s">
        <v>177</v>
      </c>
      <c r="C93" s="49" t="s">
        <v>22</v>
      </c>
      <c r="D93" s="126" t="s">
        <v>9</v>
      </c>
      <c r="E93" s="126" t="s">
        <v>6</v>
      </c>
      <c r="F93" s="125" t="s">
        <v>12</v>
      </c>
      <c r="G93" s="17"/>
      <c r="H93" s="30">
        <f>H94</f>
        <v>2386.08</v>
      </c>
    </row>
    <row r="94" spans="1:8" ht="33" customHeight="1">
      <c r="A94" s="3"/>
      <c r="B94" s="25" t="s">
        <v>301</v>
      </c>
      <c r="C94" s="49" t="s">
        <v>22</v>
      </c>
      <c r="D94" s="126" t="s">
        <v>9</v>
      </c>
      <c r="E94" s="126" t="s">
        <v>6</v>
      </c>
      <c r="F94" s="125" t="s">
        <v>204</v>
      </c>
      <c r="G94" s="17"/>
      <c r="H94" s="48">
        <f>H95+H96+H97+H98</f>
        <v>2386.08</v>
      </c>
    </row>
    <row r="95" spans="1:8" ht="43.5" customHeight="1">
      <c r="A95" s="18"/>
      <c r="B95" s="25" t="s">
        <v>300</v>
      </c>
      <c r="C95" s="49" t="s">
        <v>22</v>
      </c>
      <c r="D95" s="16" t="s">
        <v>9</v>
      </c>
      <c r="E95" s="16" t="s">
        <v>6</v>
      </c>
      <c r="F95" s="125" t="s">
        <v>205</v>
      </c>
      <c r="G95" s="17" t="s">
        <v>294</v>
      </c>
      <c r="H95" s="31">
        <v>1973.85</v>
      </c>
    </row>
    <row r="96" spans="1:8" ht="45" customHeight="1">
      <c r="A96" s="18"/>
      <c r="B96" s="25" t="s">
        <v>300</v>
      </c>
      <c r="C96" s="49" t="s">
        <v>22</v>
      </c>
      <c r="D96" s="16" t="s">
        <v>9</v>
      </c>
      <c r="E96" s="16" t="s">
        <v>6</v>
      </c>
      <c r="F96" s="125" t="s">
        <v>206</v>
      </c>
      <c r="G96" s="17" t="s">
        <v>294</v>
      </c>
      <c r="H96" s="31">
        <v>184.58</v>
      </c>
    </row>
    <row r="97" spans="1:8" ht="43.5" customHeight="1">
      <c r="A97" s="18"/>
      <c r="B97" s="25" t="s">
        <v>300</v>
      </c>
      <c r="C97" s="49" t="s">
        <v>22</v>
      </c>
      <c r="D97" s="16" t="s">
        <v>9</v>
      </c>
      <c r="E97" s="16" t="s">
        <v>6</v>
      </c>
      <c r="F97" s="125" t="s">
        <v>207</v>
      </c>
      <c r="G97" s="17" t="s">
        <v>294</v>
      </c>
      <c r="H97" s="31">
        <v>46.15</v>
      </c>
    </row>
    <row r="98" spans="1:8" ht="47.25" customHeight="1">
      <c r="A98" s="18"/>
      <c r="B98" s="25" t="s">
        <v>247</v>
      </c>
      <c r="C98" s="49" t="s">
        <v>22</v>
      </c>
      <c r="D98" s="16" t="s">
        <v>9</v>
      </c>
      <c r="E98" s="16" t="s">
        <v>6</v>
      </c>
      <c r="F98" s="125" t="s">
        <v>205</v>
      </c>
      <c r="G98" s="17" t="s">
        <v>121</v>
      </c>
      <c r="H98" s="31">
        <v>181.5</v>
      </c>
    </row>
    <row r="99" spans="1:8" ht="24.75" customHeight="1">
      <c r="A99" s="65" t="s">
        <v>143</v>
      </c>
      <c r="B99" s="58" t="s">
        <v>165</v>
      </c>
      <c r="C99" s="59" t="s">
        <v>22</v>
      </c>
      <c r="D99" s="60" t="s">
        <v>10</v>
      </c>
      <c r="E99" s="60"/>
      <c r="F99" s="137"/>
      <c r="G99" s="140"/>
      <c r="H99" s="64">
        <f>H103</f>
        <v>5</v>
      </c>
    </row>
    <row r="100" spans="1:8" ht="18.75" customHeight="1">
      <c r="A100" s="18"/>
      <c r="B100" s="25" t="s">
        <v>86</v>
      </c>
      <c r="C100" s="49" t="s">
        <v>22</v>
      </c>
      <c r="D100" s="16" t="s">
        <v>10</v>
      </c>
      <c r="E100" s="16" t="s">
        <v>12</v>
      </c>
      <c r="F100" s="124"/>
      <c r="G100" s="17"/>
      <c r="H100" s="31">
        <f>H101</f>
        <v>5</v>
      </c>
    </row>
    <row r="101" spans="1:8" ht="24" customHeight="1">
      <c r="A101" s="3"/>
      <c r="B101" s="147" t="s">
        <v>177</v>
      </c>
      <c r="C101" s="49" t="s">
        <v>22</v>
      </c>
      <c r="D101" s="126" t="s">
        <v>10</v>
      </c>
      <c r="E101" s="126" t="s">
        <v>12</v>
      </c>
      <c r="F101" s="125" t="s">
        <v>12</v>
      </c>
      <c r="G101" s="17"/>
      <c r="H101" s="30">
        <f>H102</f>
        <v>5</v>
      </c>
    </row>
    <row r="102" spans="1:8" ht="24" customHeight="1">
      <c r="A102" s="3"/>
      <c r="B102" s="148" t="s">
        <v>248</v>
      </c>
      <c r="C102" s="49" t="s">
        <v>22</v>
      </c>
      <c r="D102" s="126" t="s">
        <v>10</v>
      </c>
      <c r="E102" s="126" t="s">
        <v>12</v>
      </c>
      <c r="F102" s="125" t="s">
        <v>191</v>
      </c>
      <c r="G102" s="17"/>
      <c r="H102" s="30">
        <f>H103</f>
        <v>5</v>
      </c>
    </row>
    <row r="103" spans="1:8" ht="18" customHeight="1">
      <c r="A103" s="18"/>
      <c r="B103" s="25" t="s">
        <v>236</v>
      </c>
      <c r="C103" s="49" t="s">
        <v>22</v>
      </c>
      <c r="D103" s="16" t="s">
        <v>10</v>
      </c>
      <c r="E103" s="16" t="s">
        <v>12</v>
      </c>
      <c r="F103" s="125" t="s">
        <v>208</v>
      </c>
      <c r="G103" s="17" t="s">
        <v>25</v>
      </c>
      <c r="H103" s="31">
        <v>5</v>
      </c>
    </row>
    <row r="104" spans="1:8" ht="23.25" customHeight="1">
      <c r="A104" s="18"/>
      <c r="B104" s="201" t="s">
        <v>36</v>
      </c>
      <c r="C104" s="71" t="s">
        <v>22</v>
      </c>
      <c r="D104" s="69"/>
      <c r="E104" s="69"/>
      <c r="F104" s="139"/>
      <c r="G104" s="141"/>
      <c r="H104" s="70">
        <f>H8+H46+H61+H67+H86+H91+H99+H55</f>
        <v>15628.189999999999</v>
      </c>
    </row>
    <row r="105" ht="21.75" customHeight="1"/>
    <row r="106" ht="21.75" customHeight="1">
      <c r="H106" s="174"/>
    </row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  <row r="128" ht="44.25" customHeight="1"/>
    <row r="129" ht="44.25" customHeight="1"/>
    <row r="130" ht="44.25" customHeight="1"/>
    <row r="131" ht="44.25" customHeight="1"/>
  </sheetData>
  <sheetProtection/>
  <mergeCells count="4">
    <mergeCell ref="A3:G3"/>
    <mergeCell ref="A4:G4"/>
    <mergeCell ref="F1:H1"/>
    <mergeCell ref="D2:H2"/>
  </mergeCells>
  <printOptions/>
  <pageMargins left="0.2755905511811024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SheetLayoutView="100" zoomScalePageLayoutView="0" workbookViewId="0" topLeftCell="A1">
      <selection activeCell="K12" sqref="K12"/>
    </sheetView>
  </sheetViews>
  <sheetFormatPr defaultColWidth="8.875" defaultRowHeight="12.75"/>
  <cols>
    <col min="1" max="1" width="5.375" style="51" customWidth="1"/>
    <col min="2" max="2" width="48.75390625" style="6" customWidth="1"/>
    <col min="3" max="3" width="3.875" style="1" customWidth="1"/>
    <col min="4" max="4" width="3.75390625" style="1" customWidth="1"/>
    <col min="5" max="5" width="13.875" style="1" customWidth="1"/>
    <col min="6" max="6" width="4.625" style="1" customWidth="1"/>
    <col min="7" max="7" width="13.25390625" style="1" customWidth="1"/>
    <col min="8" max="16384" width="8.875" style="1" customWidth="1"/>
  </cols>
  <sheetData>
    <row r="1" spans="5:7" ht="12.75">
      <c r="E1" s="232" t="s">
        <v>229</v>
      </c>
      <c r="F1" s="233"/>
      <c r="G1" s="233"/>
    </row>
    <row r="2" spans="2:7" ht="48.75" customHeight="1">
      <c r="B2" s="19"/>
      <c r="C2" s="226" t="str">
        <f>'пр.2 Вед.стр'!$D$2</f>
        <v>   к Решению Совета Кааламского сельского поселения № 142 от 05.05.2023г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D2" s="230"/>
      <c r="E2" s="230"/>
      <c r="F2" s="230"/>
      <c r="G2" s="230"/>
    </row>
    <row r="3" spans="1:7" ht="51.75" customHeight="1">
      <c r="A3" s="234" t="s">
        <v>269</v>
      </c>
      <c r="B3" s="234"/>
      <c r="C3" s="234"/>
      <c r="D3" s="227"/>
      <c r="E3" s="227"/>
      <c r="F3" s="227"/>
      <c r="G3" s="227"/>
    </row>
    <row r="4" spans="1:7" ht="14.25" customHeight="1">
      <c r="A4" s="228" t="s">
        <v>285</v>
      </c>
      <c r="B4" s="228"/>
      <c r="C4" s="228"/>
      <c r="D4" s="231"/>
      <c r="E4" s="231"/>
      <c r="F4" s="231"/>
      <c r="G4" s="231"/>
    </row>
    <row r="5" ht="13.5" customHeight="1">
      <c r="C5" s="7"/>
    </row>
    <row r="6" spans="1:7" s="5" customFormat="1" ht="45.75" customHeight="1">
      <c r="A6" s="8" t="s">
        <v>20</v>
      </c>
      <c r="B6" s="9" t="s">
        <v>15</v>
      </c>
      <c r="C6" s="143" t="s">
        <v>2</v>
      </c>
      <c r="D6" s="143" t="s">
        <v>3</v>
      </c>
      <c r="E6" s="144" t="s">
        <v>4</v>
      </c>
      <c r="F6" s="145" t="s">
        <v>0</v>
      </c>
      <c r="G6" s="21" t="s">
        <v>302</v>
      </c>
    </row>
    <row r="7" spans="1:7" s="5" customFormat="1" ht="22.5" customHeight="1">
      <c r="A7" s="57">
        <v>1</v>
      </c>
      <c r="B7" s="58" t="s">
        <v>5</v>
      </c>
      <c r="C7" s="60" t="s">
        <v>6</v>
      </c>
      <c r="D7" s="60"/>
      <c r="E7" s="136"/>
      <c r="F7" s="140"/>
      <c r="G7" s="61">
        <f>G8+G17+G34+G30</f>
        <v>6220.459999999999</v>
      </c>
    </row>
    <row r="8" spans="1:7" s="5" customFormat="1" ht="38.25" customHeight="1">
      <c r="A8" s="3" t="s">
        <v>32</v>
      </c>
      <c r="B8" s="53" t="s">
        <v>166</v>
      </c>
      <c r="C8" s="56" t="s">
        <v>6</v>
      </c>
      <c r="D8" s="56" t="s">
        <v>12</v>
      </c>
      <c r="E8" s="125"/>
      <c r="F8" s="17"/>
      <c r="G8" s="151">
        <f>G12+G13+G15+G16</f>
        <v>1771.68</v>
      </c>
    </row>
    <row r="9" spans="1:7" s="5" customFormat="1" ht="24.75" customHeight="1">
      <c r="A9" s="2"/>
      <c r="B9" s="25" t="s">
        <v>177</v>
      </c>
      <c r="C9" s="16" t="s">
        <v>6</v>
      </c>
      <c r="D9" s="16" t="s">
        <v>12</v>
      </c>
      <c r="E9" s="125" t="s">
        <v>12</v>
      </c>
      <c r="F9" s="17"/>
      <c r="G9" s="31">
        <f>G10</f>
        <v>1771.68</v>
      </c>
    </row>
    <row r="10" spans="1:7" s="5" customFormat="1" ht="24.75" customHeight="1">
      <c r="A10" s="2"/>
      <c r="B10" s="155" t="s">
        <v>179</v>
      </c>
      <c r="C10" s="16" t="s">
        <v>6</v>
      </c>
      <c r="D10" s="16" t="s">
        <v>12</v>
      </c>
      <c r="E10" s="125" t="s">
        <v>188</v>
      </c>
      <c r="F10" s="17"/>
      <c r="G10" s="31">
        <f>G11+G14</f>
        <v>1771.68</v>
      </c>
    </row>
    <row r="11" spans="1:7" s="5" customFormat="1" ht="24.75" customHeight="1">
      <c r="A11" s="2"/>
      <c r="B11" s="155" t="s">
        <v>239</v>
      </c>
      <c r="C11" s="16" t="s">
        <v>6</v>
      </c>
      <c r="D11" s="16" t="s">
        <v>12</v>
      </c>
      <c r="E11" s="125" t="s">
        <v>189</v>
      </c>
      <c r="F11" s="17"/>
      <c r="G11" s="31">
        <f>G12+G13</f>
        <v>1771.68</v>
      </c>
    </row>
    <row r="12" spans="1:7" s="5" customFormat="1" ht="24.75" customHeight="1">
      <c r="A12" s="2"/>
      <c r="B12" s="25" t="s">
        <v>238</v>
      </c>
      <c r="C12" s="16" t="s">
        <v>6</v>
      </c>
      <c r="D12" s="16" t="s">
        <v>12</v>
      </c>
      <c r="E12" s="125" t="s">
        <v>189</v>
      </c>
      <c r="F12" s="17" t="s">
        <v>23</v>
      </c>
      <c r="G12" s="31">
        <v>1369.97</v>
      </c>
    </row>
    <row r="13" spans="1:7" s="5" customFormat="1" ht="54.75" customHeight="1">
      <c r="A13" s="2"/>
      <c r="B13" s="25" t="s">
        <v>237</v>
      </c>
      <c r="C13" s="16" t="s">
        <v>6</v>
      </c>
      <c r="D13" s="16" t="s">
        <v>12</v>
      </c>
      <c r="E13" s="125" t="s">
        <v>189</v>
      </c>
      <c r="F13" s="17" t="s">
        <v>137</v>
      </c>
      <c r="G13" s="31">
        <v>401.71</v>
      </c>
    </row>
    <row r="14" spans="1:7" s="5" customFormat="1" ht="25.5" customHeight="1" hidden="1">
      <c r="A14" s="2"/>
      <c r="B14" s="155" t="s">
        <v>239</v>
      </c>
      <c r="C14" s="16" t="s">
        <v>6</v>
      </c>
      <c r="D14" s="16" t="s">
        <v>12</v>
      </c>
      <c r="E14" s="125" t="s">
        <v>261</v>
      </c>
      <c r="F14" s="17"/>
      <c r="G14" s="31">
        <f>G15+G16</f>
        <v>0</v>
      </c>
    </row>
    <row r="15" spans="1:7" s="5" customFormat="1" ht="28.5" customHeight="1" hidden="1">
      <c r="A15" s="2"/>
      <c r="B15" s="25" t="s">
        <v>238</v>
      </c>
      <c r="C15" s="16" t="s">
        <v>6</v>
      </c>
      <c r="D15" s="16" t="s">
        <v>12</v>
      </c>
      <c r="E15" s="125" t="s">
        <v>262</v>
      </c>
      <c r="F15" s="17" t="s">
        <v>23</v>
      </c>
      <c r="G15" s="31"/>
    </row>
    <row r="16" spans="1:7" s="5" customFormat="1" ht="48.75" customHeight="1" hidden="1">
      <c r="A16" s="2"/>
      <c r="B16" s="25" t="s">
        <v>237</v>
      </c>
      <c r="C16" s="16" t="s">
        <v>6</v>
      </c>
      <c r="D16" s="16" t="s">
        <v>12</v>
      </c>
      <c r="E16" s="125" t="s">
        <v>262</v>
      </c>
      <c r="F16" s="17" t="s">
        <v>137</v>
      </c>
      <c r="G16" s="31"/>
    </row>
    <row r="17" spans="1:7" s="5" customFormat="1" ht="49.5" customHeight="1">
      <c r="A17" s="3" t="s">
        <v>57</v>
      </c>
      <c r="B17" s="53" t="s">
        <v>167</v>
      </c>
      <c r="C17" s="56" t="s">
        <v>6</v>
      </c>
      <c r="D17" s="56" t="s">
        <v>7</v>
      </c>
      <c r="E17" s="125"/>
      <c r="F17" s="17"/>
      <c r="G17" s="173">
        <f>G18</f>
        <v>1798.5400000000002</v>
      </c>
    </row>
    <row r="18" spans="1:7" s="5" customFormat="1" ht="24.75" customHeight="1">
      <c r="A18" s="3"/>
      <c r="B18" s="147" t="s">
        <v>177</v>
      </c>
      <c r="C18" s="126" t="s">
        <v>6</v>
      </c>
      <c r="D18" s="126" t="s">
        <v>7</v>
      </c>
      <c r="E18" s="125" t="s">
        <v>12</v>
      </c>
      <c r="F18" s="17"/>
      <c r="G18" s="30">
        <f>G19</f>
        <v>1798.5400000000002</v>
      </c>
    </row>
    <row r="19" spans="1:7" s="5" customFormat="1" ht="27.75" customHeight="1">
      <c r="A19" s="3"/>
      <c r="B19" s="146" t="s">
        <v>179</v>
      </c>
      <c r="C19" s="16" t="s">
        <v>6</v>
      </c>
      <c r="D19" s="16" t="s">
        <v>7</v>
      </c>
      <c r="E19" s="125" t="s">
        <v>188</v>
      </c>
      <c r="F19" s="17"/>
      <c r="G19" s="30">
        <f>G21+G22+G23+G24+G25+G26+G28+G29</f>
        <v>1798.5400000000002</v>
      </c>
    </row>
    <row r="20" spans="1:7" s="5" customFormat="1" ht="42" customHeight="1">
      <c r="A20" s="2"/>
      <c r="B20" s="25" t="s">
        <v>213</v>
      </c>
      <c r="C20" s="16" t="s">
        <v>6</v>
      </c>
      <c r="D20" s="16" t="s">
        <v>7</v>
      </c>
      <c r="E20" s="125" t="s">
        <v>190</v>
      </c>
      <c r="F20" s="17"/>
      <c r="G20" s="31">
        <f>G21+G22+G23+G24+G25</f>
        <v>1779.67</v>
      </c>
    </row>
    <row r="21" spans="1:7" s="5" customFormat="1" ht="24.75" customHeight="1">
      <c r="A21" s="2"/>
      <c r="B21" s="25" t="s">
        <v>238</v>
      </c>
      <c r="C21" s="16" t="s">
        <v>6</v>
      </c>
      <c r="D21" s="16" t="s">
        <v>7</v>
      </c>
      <c r="E21" s="125" t="s">
        <v>190</v>
      </c>
      <c r="F21" s="17" t="s">
        <v>23</v>
      </c>
      <c r="G21" s="31">
        <v>1224.73</v>
      </c>
    </row>
    <row r="22" spans="1:7" s="5" customFormat="1" ht="37.5" customHeight="1">
      <c r="A22" s="2"/>
      <c r="B22" s="25" t="s">
        <v>235</v>
      </c>
      <c r="C22" s="16" t="s">
        <v>6</v>
      </c>
      <c r="D22" s="16" t="s">
        <v>7</v>
      </c>
      <c r="E22" s="125" t="s">
        <v>190</v>
      </c>
      <c r="F22" s="17" t="s">
        <v>24</v>
      </c>
      <c r="G22" s="31">
        <v>9.47</v>
      </c>
    </row>
    <row r="23" spans="1:7" s="5" customFormat="1" ht="53.25" customHeight="1">
      <c r="A23" s="2"/>
      <c r="B23" s="25" t="s">
        <v>237</v>
      </c>
      <c r="C23" s="16" t="s">
        <v>6</v>
      </c>
      <c r="D23" s="16" t="s">
        <v>7</v>
      </c>
      <c r="E23" s="125" t="s">
        <v>190</v>
      </c>
      <c r="F23" s="17" t="s">
        <v>137</v>
      </c>
      <c r="G23" s="31">
        <v>362.78</v>
      </c>
    </row>
    <row r="24" spans="1:7" s="5" customFormat="1" ht="22.5" customHeight="1">
      <c r="A24" s="2"/>
      <c r="B24" s="25" t="s">
        <v>236</v>
      </c>
      <c r="C24" s="16" t="s">
        <v>6</v>
      </c>
      <c r="D24" s="16" t="s">
        <v>7</v>
      </c>
      <c r="E24" s="125" t="s">
        <v>190</v>
      </c>
      <c r="F24" s="17" t="s">
        <v>25</v>
      </c>
      <c r="G24" s="31">
        <v>182.24</v>
      </c>
    </row>
    <row r="25" spans="1:7" s="5" customFormat="1" ht="24.75" customHeight="1">
      <c r="A25" s="2"/>
      <c r="B25" s="25" t="s">
        <v>241</v>
      </c>
      <c r="C25" s="16" t="s">
        <v>6</v>
      </c>
      <c r="D25" s="16" t="s">
        <v>7</v>
      </c>
      <c r="E25" s="125" t="s">
        <v>190</v>
      </c>
      <c r="F25" s="17" t="s">
        <v>139</v>
      </c>
      <c r="G25" s="31">
        <v>0.45</v>
      </c>
    </row>
    <row r="26" spans="1:7" s="5" customFormat="1" ht="24.75" customHeight="1">
      <c r="A26" s="2"/>
      <c r="B26" s="25" t="s">
        <v>236</v>
      </c>
      <c r="C26" s="16" t="s">
        <v>6</v>
      </c>
      <c r="D26" s="16" t="s">
        <v>7</v>
      </c>
      <c r="E26" s="125" t="s">
        <v>226</v>
      </c>
      <c r="F26" s="17" t="s">
        <v>25</v>
      </c>
      <c r="G26" s="31">
        <v>2</v>
      </c>
    </row>
    <row r="27" spans="1:7" s="5" customFormat="1" ht="38.25" customHeight="1">
      <c r="A27" s="2"/>
      <c r="B27" s="25" t="s">
        <v>295</v>
      </c>
      <c r="C27" s="16" t="s">
        <v>6</v>
      </c>
      <c r="D27" s="16" t="s">
        <v>7</v>
      </c>
      <c r="E27" s="125" t="s">
        <v>263</v>
      </c>
      <c r="F27" s="17"/>
      <c r="G27" s="31">
        <f>G28+G29</f>
        <v>16.87</v>
      </c>
    </row>
    <row r="28" spans="1:7" s="5" customFormat="1" ht="24.75" customHeight="1">
      <c r="A28" s="2"/>
      <c r="B28" s="25" t="s">
        <v>238</v>
      </c>
      <c r="C28" s="16" t="s">
        <v>6</v>
      </c>
      <c r="D28" s="16" t="s">
        <v>7</v>
      </c>
      <c r="E28" s="125" t="s">
        <v>262</v>
      </c>
      <c r="F28" s="17" t="s">
        <v>23</v>
      </c>
      <c r="G28" s="31">
        <v>12.96</v>
      </c>
    </row>
    <row r="29" spans="1:7" s="5" customFormat="1" ht="51.75" customHeight="1">
      <c r="A29" s="2"/>
      <c r="B29" s="25" t="s">
        <v>237</v>
      </c>
      <c r="C29" s="16" t="s">
        <v>6</v>
      </c>
      <c r="D29" s="16" t="s">
        <v>7</v>
      </c>
      <c r="E29" s="125" t="s">
        <v>262</v>
      </c>
      <c r="F29" s="17" t="s">
        <v>137</v>
      </c>
      <c r="G29" s="31">
        <v>3.91</v>
      </c>
    </row>
    <row r="30" spans="1:7" s="5" customFormat="1" ht="24.75" customHeight="1">
      <c r="A30" s="2" t="s">
        <v>140</v>
      </c>
      <c r="B30" s="53" t="s">
        <v>232</v>
      </c>
      <c r="C30" s="56" t="s">
        <v>6</v>
      </c>
      <c r="D30" s="56" t="s">
        <v>138</v>
      </c>
      <c r="E30" s="125"/>
      <c r="F30" s="17"/>
      <c r="G30" s="152">
        <f>G31</f>
        <v>434.4</v>
      </c>
    </row>
    <row r="31" spans="1:7" s="5" customFormat="1" ht="24.75" customHeight="1">
      <c r="A31" s="2"/>
      <c r="B31" s="202" t="s">
        <v>233</v>
      </c>
      <c r="C31" s="126" t="s">
        <v>6</v>
      </c>
      <c r="D31" s="126" t="s">
        <v>138</v>
      </c>
      <c r="E31" s="125" t="s">
        <v>12</v>
      </c>
      <c r="F31" s="17"/>
      <c r="G31" s="31">
        <f>G32</f>
        <v>434.4</v>
      </c>
    </row>
    <row r="32" spans="1:7" s="5" customFormat="1" ht="24.75" customHeight="1">
      <c r="A32" s="2"/>
      <c r="B32" s="202" t="s">
        <v>232</v>
      </c>
      <c r="C32" s="126" t="s">
        <v>6</v>
      </c>
      <c r="D32" s="126" t="s">
        <v>138</v>
      </c>
      <c r="E32" s="125" t="s">
        <v>230</v>
      </c>
      <c r="F32" s="17"/>
      <c r="G32" s="31">
        <f>G33</f>
        <v>434.4</v>
      </c>
    </row>
    <row r="33" spans="1:7" s="5" customFormat="1" ht="24.75" customHeight="1">
      <c r="A33" s="2"/>
      <c r="B33" s="25" t="s">
        <v>236</v>
      </c>
      <c r="C33" s="16" t="s">
        <v>6</v>
      </c>
      <c r="D33" s="16" t="s">
        <v>138</v>
      </c>
      <c r="E33" s="125" t="s">
        <v>231</v>
      </c>
      <c r="F33" s="135" t="s">
        <v>25</v>
      </c>
      <c r="G33" s="31">
        <v>434.4</v>
      </c>
    </row>
    <row r="34" spans="1:7" s="5" customFormat="1" ht="24.75" customHeight="1">
      <c r="A34" s="26" t="s">
        <v>141</v>
      </c>
      <c r="B34" s="53" t="s">
        <v>126</v>
      </c>
      <c r="C34" s="56" t="s">
        <v>6</v>
      </c>
      <c r="D34" s="56" t="s">
        <v>127</v>
      </c>
      <c r="E34" s="125"/>
      <c r="F34" s="17"/>
      <c r="G34" s="151">
        <f>G37+G40+G41+G42+G43+G38+G39+G44</f>
        <v>2215.8399999999997</v>
      </c>
    </row>
    <row r="35" spans="1:7" s="5" customFormat="1" ht="24.75" customHeight="1">
      <c r="A35" s="3"/>
      <c r="B35" s="147" t="s">
        <v>177</v>
      </c>
      <c r="C35" s="126" t="s">
        <v>6</v>
      </c>
      <c r="D35" s="126" t="s">
        <v>127</v>
      </c>
      <c r="E35" s="125" t="s">
        <v>12</v>
      </c>
      <c r="F35" s="17"/>
      <c r="G35" s="30">
        <f>G36</f>
        <v>2183.4399999999996</v>
      </c>
    </row>
    <row r="36" spans="1:7" s="5" customFormat="1" ht="24.75" customHeight="1">
      <c r="A36" s="3"/>
      <c r="B36" s="148" t="s">
        <v>186</v>
      </c>
      <c r="C36" s="126" t="s">
        <v>6</v>
      </c>
      <c r="D36" s="126" t="s">
        <v>127</v>
      </c>
      <c r="E36" s="125" t="s">
        <v>192</v>
      </c>
      <c r="F36" s="17"/>
      <c r="G36" s="30">
        <f>G37+G40+G41+G42+G43+G38+G39</f>
        <v>2183.4399999999996</v>
      </c>
    </row>
    <row r="37" spans="1:7" s="5" customFormat="1" ht="24.75" customHeight="1">
      <c r="A37" s="26"/>
      <c r="B37" s="25" t="s">
        <v>236</v>
      </c>
      <c r="C37" s="16" t="s">
        <v>6</v>
      </c>
      <c r="D37" s="16" t="s">
        <v>127</v>
      </c>
      <c r="E37" s="125" t="s">
        <v>194</v>
      </c>
      <c r="F37" s="17" t="s">
        <v>25</v>
      </c>
      <c r="G37" s="31">
        <v>1499.75</v>
      </c>
    </row>
    <row r="38" spans="1:7" s="149" customFormat="1" ht="24.75" customHeight="1">
      <c r="A38" s="26"/>
      <c r="B38" s="25" t="s">
        <v>242</v>
      </c>
      <c r="C38" s="16" t="s">
        <v>6</v>
      </c>
      <c r="D38" s="16" t="s">
        <v>127</v>
      </c>
      <c r="E38" s="125" t="s">
        <v>194</v>
      </c>
      <c r="F38" s="17" t="s">
        <v>217</v>
      </c>
      <c r="G38" s="31">
        <v>292.42</v>
      </c>
    </row>
    <row r="39" spans="1:7" s="149" customFormat="1" ht="42.75" customHeight="1" hidden="1">
      <c r="A39" s="26"/>
      <c r="B39" s="25" t="s">
        <v>240</v>
      </c>
      <c r="C39" s="16" t="s">
        <v>6</v>
      </c>
      <c r="D39" s="16" t="s">
        <v>127</v>
      </c>
      <c r="E39" s="125" t="s">
        <v>194</v>
      </c>
      <c r="F39" s="17" t="s">
        <v>168</v>
      </c>
      <c r="G39" s="31"/>
    </row>
    <row r="40" spans="1:7" s="149" customFormat="1" ht="24.75" customHeight="1">
      <c r="A40" s="26"/>
      <c r="B40" s="25" t="s">
        <v>243</v>
      </c>
      <c r="C40" s="16" t="s">
        <v>6</v>
      </c>
      <c r="D40" s="16" t="s">
        <v>127</v>
      </c>
      <c r="E40" s="125" t="s">
        <v>194</v>
      </c>
      <c r="F40" s="17" t="s">
        <v>26</v>
      </c>
      <c r="G40" s="31">
        <v>4.11</v>
      </c>
    </row>
    <row r="41" spans="1:7" s="5" customFormat="1" ht="24.75" customHeight="1">
      <c r="A41" s="26"/>
      <c r="B41" s="25" t="s">
        <v>244</v>
      </c>
      <c r="C41" s="16" t="s">
        <v>6</v>
      </c>
      <c r="D41" s="16" t="s">
        <v>127</v>
      </c>
      <c r="E41" s="125" t="s">
        <v>194</v>
      </c>
      <c r="F41" s="17" t="s">
        <v>27</v>
      </c>
      <c r="G41" s="31">
        <v>10.06</v>
      </c>
    </row>
    <row r="42" spans="1:7" s="5" customFormat="1" ht="21" customHeight="1">
      <c r="A42" s="26"/>
      <c r="B42" s="25" t="s">
        <v>245</v>
      </c>
      <c r="C42" s="16" t="s">
        <v>6</v>
      </c>
      <c r="D42" s="16" t="s">
        <v>127</v>
      </c>
      <c r="E42" s="125" t="s">
        <v>194</v>
      </c>
      <c r="F42" s="17" t="s">
        <v>139</v>
      </c>
      <c r="G42" s="31">
        <v>0.3</v>
      </c>
    </row>
    <row r="43" spans="1:7" s="5" customFormat="1" ht="24.75" customHeight="1">
      <c r="A43" s="26"/>
      <c r="B43" s="25" t="s">
        <v>236</v>
      </c>
      <c r="C43" s="16" t="s">
        <v>6</v>
      </c>
      <c r="D43" s="16" t="s">
        <v>127</v>
      </c>
      <c r="E43" s="125" t="s">
        <v>193</v>
      </c>
      <c r="F43" s="17" t="s">
        <v>25</v>
      </c>
      <c r="G43" s="31">
        <v>376.8</v>
      </c>
    </row>
    <row r="44" spans="1:7" s="5" customFormat="1" ht="24.75" customHeight="1">
      <c r="A44" s="26"/>
      <c r="B44" s="25" t="s">
        <v>236</v>
      </c>
      <c r="C44" s="16" t="s">
        <v>6</v>
      </c>
      <c r="D44" s="16" t="s">
        <v>127</v>
      </c>
      <c r="E44" s="125" t="s">
        <v>287</v>
      </c>
      <c r="F44" s="17" t="s">
        <v>25</v>
      </c>
      <c r="G44" s="31">
        <v>32.4</v>
      </c>
    </row>
    <row r="45" spans="1:7" s="5" customFormat="1" ht="24" customHeight="1">
      <c r="A45" s="62">
        <v>2</v>
      </c>
      <c r="B45" s="58" t="s">
        <v>28</v>
      </c>
      <c r="C45" s="60" t="s">
        <v>12</v>
      </c>
      <c r="D45" s="60"/>
      <c r="E45" s="136"/>
      <c r="F45" s="140"/>
      <c r="G45" s="63">
        <f>G50+G51+G52+G53</f>
        <v>400.5</v>
      </c>
    </row>
    <row r="46" spans="1:7" s="5" customFormat="1" ht="22.5" customHeight="1">
      <c r="A46" s="26" t="s">
        <v>33</v>
      </c>
      <c r="B46" s="25" t="s">
        <v>29</v>
      </c>
      <c r="C46" s="16" t="s">
        <v>12</v>
      </c>
      <c r="D46" s="16" t="s">
        <v>16</v>
      </c>
      <c r="E46" s="125"/>
      <c r="F46" s="17"/>
      <c r="G46" s="31">
        <f>G47</f>
        <v>400.5</v>
      </c>
    </row>
    <row r="47" spans="1:7" s="5" customFormat="1" ht="24.75" customHeight="1">
      <c r="A47" s="3"/>
      <c r="B47" s="147" t="s">
        <v>177</v>
      </c>
      <c r="C47" s="126" t="s">
        <v>12</v>
      </c>
      <c r="D47" s="126" t="s">
        <v>16</v>
      </c>
      <c r="E47" s="125" t="s">
        <v>12</v>
      </c>
      <c r="F47" s="17"/>
      <c r="G47" s="30">
        <f>G48</f>
        <v>400.5</v>
      </c>
    </row>
    <row r="48" spans="1:7" s="5" customFormat="1" ht="40.5" customHeight="1">
      <c r="A48" s="3"/>
      <c r="B48" s="148" t="s">
        <v>30</v>
      </c>
      <c r="C48" s="126" t="s">
        <v>12</v>
      </c>
      <c r="D48" s="126" t="s">
        <v>16</v>
      </c>
      <c r="E48" s="125" t="s">
        <v>195</v>
      </c>
      <c r="F48" s="17"/>
      <c r="G48" s="30">
        <f>G49</f>
        <v>400.5</v>
      </c>
    </row>
    <row r="49" spans="1:7" s="5" customFormat="1" ht="51.75" customHeight="1">
      <c r="A49" s="18"/>
      <c r="B49" s="25" t="s">
        <v>178</v>
      </c>
      <c r="C49" s="16" t="s">
        <v>12</v>
      </c>
      <c r="D49" s="16" t="s">
        <v>16</v>
      </c>
      <c r="E49" s="125" t="s">
        <v>196</v>
      </c>
      <c r="F49" s="17"/>
      <c r="G49" s="31">
        <f>G50+G51+G52+G53</f>
        <v>400.5</v>
      </c>
    </row>
    <row r="50" spans="1:7" s="5" customFormat="1" ht="24.75" customHeight="1">
      <c r="A50" s="18"/>
      <c r="B50" s="25" t="s">
        <v>238</v>
      </c>
      <c r="C50" s="16" t="s">
        <v>12</v>
      </c>
      <c r="D50" s="16" t="s">
        <v>16</v>
      </c>
      <c r="E50" s="125" t="s">
        <v>196</v>
      </c>
      <c r="F50" s="17" t="s">
        <v>23</v>
      </c>
      <c r="G50" s="31">
        <v>290.74</v>
      </c>
    </row>
    <row r="51" spans="1:7" s="5" customFormat="1" ht="42.75" customHeight="1">
      <c r="A51" s="18"/>
      <c r="B51" s="25" t="s">
        <v>235</v>
      </c>
      <c r="C51" s="16" t="s">
        <v>12</v>
      </c>
      <c r="D51" s="16" t="s">
        <v>16</v>
      </c>
      <c r="E51" s="125" t="s">
        <v>196</v>
      </c>
      <c r="F51" s="17" t="s">
        <v>24</v>
      </c>
      <c r="G51" s="31">
        <v>7.08</v>
      </c>
    </row>
    <row r="52" spans="1:7" s="5" customFormat="1" ht="50.25" customHeight="1">
      <c r="A52" s="18"/>
      <c r="B52" s="25" t="s">
        <v>237</v>
      </c>
      <c r="C52" s="16" t="s">
        <v>12</v>
      </c>
      <c r="D52" s="16" t="s">
        <v>16</v>
      </c>
      <c r="E52" s="125" t="s">
        <v>196</v>
      </c>
      <c r="F52" s="17" t="s">
        <v>137</v>
      </c>
      <c r="G52" s="31">
        <v>87.19</v>
      </c>
    </row>
    <row r="53" spans="1:7" s="5" customFormat="1" ht="24.75" customHeight="1">
      <c r="A53" s="18"/>
      <c r="B53" s="25" t="s">
        <v>236</v>
      </c>
      <c r="C53" s="16" t="s">
        <v>12</v>
      </c>
      <c r="D53" s="16" t="s">
        <v>16</v>
      </c>
      <c r="E53" s="125" t="s">
        <v>196</v>
      </c>
      <c r="F53" s="17" t="s">
        <v>25</v>
      </c>
      <c r="G53" s="31">
        <v>15.49</v>
      </c>
    </row>
    <row r="54" spans="1:7" s="5" customFormat="1" ht="30.75" customHeight="1">
      <c r="A54" s="62">
        <v>3</v>
      </c>
      <c r="B54" s="58" t="s">
        <v>18</v>
      </c>
      <c r="C54" s="60" t="s">
        <v>16</v>
      </c>
      <c r="D54" s="60"/>
      <c r="E54" s="136"/>
      <c r="F54" s="140"/>
      <c r="G54" s="196">
        <f>G59</f>
        <v>24</v>
      </c>
    </row>
    <row r="55" spans="1:7" s="5" customFormat="1" ht="44.25" customHeight="1">
      <c r="A55" s="26" t="s">
        <v>34</v>
      </c>
      <c r="B55" s="197" t="s">
        <v>288</v>
      </c>
      <c r="C55" s="16" t="s">
        <v>31</v>
      </c>
      <c r="D55" s="16" t="s">
        <v>14</v>
      </c>
      <c r="E55" s="125"/>
      <c r="F55" s="17"/>
      <c r="G55" s="198">
        <f>G56</f>
        <v>24</v>
      </c>
    </row>
    <row r="56" spans="1:7" s="5" customFormat="1" ht="27" customHeight="1">
      <c r="A56" s="3"/>
      <c r="B56" s="147" t="s">
        <v>177</v>
      </c>
      <c r="C56" s="126" t="s">
        <v>16</v>
      </c>
      <c r="D56" s="126" t="s">
        <v>14</v>
      </c>
      <c r="E56" s="125" t="s">
        <v>12</v>
      </c>
      <c r="F56" s="17"/>
      <c r="G56" s="199">
        <f>G57</f>
        <v>24</v>
      </c>
    </row>
    <row r="57" spans="1:7" s="5" customFormat="1" ht="20.25" customHeight="1">
      <c r="A57" s="3"/>
      <c r="B57" s="5" t="s">
        <v>216</v>
      </c>
      <c r="C57" s="126" t="s">
        <v>16</v>
      </c>
      <c r="D57" s="126" t="s">
        <v>14</v>
      </c>
      <c r="E57" s="125" t="s">
        <v>197</v>
      </c>
      <c r="F57" s="17"/>
      <c r="G57" s="199">
        <f>G58</f>
        <v>24</v>
      </c>
    </row>
    <row r="58" spans="1:7" s="5" customFormat="1" ht="40.5" customHeight="1">
      <c r="A58" s="18"/>
      <c r="B58" s="25" t="s">
        <v>180</v>
      </c>
      <c r="C58" s="16" t="s">
        <v>31</v>
      </c>
      <c r="D58" s="16" t="s">
        <v>14</v>
      </c>
      <c r="E58" s="125" t="s">
        <v>289</v>
      </c>
      <c r="F58" s="17"/>
      <c r="G58" s="198">
        <f>G59</f>
        <v>24</v>
      </c>
    </row>
    <row r="59" spans="1:7" s="5" customFormat="1" ht="63.75" customHeight="1">
      <c r="A59" s="18"/>
      <c r="B59" s="25" t="s">
        <v>290</v>
      </c>
      <c r="C59" s="16" t="s">
        <v>31</v>
      </c>
      <c r="D59" s="16" t="s">
        <v>14</v>
      </c>
      <c r="E59" s="125" t="s">
        <v>289</v>
      </c>
      <c r="F59" s="17" t="s">
        <v>25</v>
      </c>
      <c r="G59" s="198">
        <v>24</v>
      </c>
    </row>
    <row r="60" spans="1:7" s="5" customFormat="1" ht="24.75" customHeight="1">
      <c r="A60" s="62">
        <v>4</v>
      </c>
      <c r="B60" s="58" t="s">
        <v>8</v>
      </c>
      <c r="C60" s="60" t="s">
        <v>7</v>
      </c>
      <c r="D60" s="60"/>
      <c r="E60" s="136"/>
      <c r="F60" s="140"/>
      <c r="G60" s="64">
        <f>G65</f>
        <v>1314.92</v>
      </c>
    </row>
    <row r="61" spans="1:7" s="5" customFormat="1" ht="24.75" customHeight="1">
      <c r="A61" s="26" t="s">
        <v>35</v>
      </c>
      <c r="B61" s="25" t="s">
        <v>85</v>
      </c>
      <c r="C61" s="16" t="s">
        <v>7</v>
      </c>
      <c r="D61" s="16" t="s">
        <v>13</v>
      </c>
      <c r="E61" s="125"/>
      <c r="F61" s="17"/>
      <c r="G61" s="31">
        <f>G62</f>
        <v>1314.92</v>
      </c>
    </row>
    <row r="62" spans="1:7" s="5" customFormat="1" ht="24.75" customHeight="1">
      <c r="A62" s="3"/>
      <c r="B62" s="147" t="s">
        <v>177</v>
      </c>
      <c r="C62" s="126" t="s">
        <v>7</v>
      </c>
      <c r="D62" s="126" t="s">
        <v>7</v>
      </c>
      <c r="E62" s="125" t="s">
        <v>12</v>
      </c>
      <c r="F62" s="17"/>
      <c r="G62" s="30">
        <f>G63</f>
        <v>1314.92</v>
      </c>
    </row>
    <row r="63" spans="1:7" s="5" customFormat="1" ht="22.5" customHeight="1">
      <c r="A63" s="3"/>
      <c r="B63" s="148" t="s">
        <v>214</v>
      </c>
      <c r="C63" s="126" t="s">
        <v>7</v>
      </c>
      <c r="D63" s="126" t="s">
        <v>7</v>
      </c>
      <c r="E63" s="125" t="s">
        <v>198</v>
      </c>
      <c r="F63" s="17"/>
      <c r="G63" s="30">
        <f>G64</f>
        <v>1314.92</v>
      </c>
    </row>
    <row r="64" spans="1:7" s="5" customFormat="1" ht="24.75" customHeight="1">
      <c r="A64" s="26"/>
      <c r="B64" s="25" t="s">
        <v>181</v>
      </c>
      <c r="C64" s="16" t="s">
        <v>7</v>
      </c>
      <c r="D64" s="16" t="s">
        <v>13</v>
      </c>
      <c r="E64" s="125" t="s">
        <v>199</v>
      </c>
      <c r="F64" s="17"/>
      <c r="G64" s="31">
        <f>G65</f>
        <v>1314.92</v>
      </c>
    </row>
    <row r="65" spans="1:7" s="5" customFormat="1" ht="24.75" customHeight="1">
      <c r="A65" s="26"/>
      <c r="B65" s="25" t="s">
        <v>236</v>
      </c>
      <c r="C65" s="16" t="s">
        <v>7</v>
      </c>
      <c r="D65" s="16" t="s">
        <v>13</v>
      </c>
      <c r="E65" s="125" t="s">
        <v>199</v>
      </c>
      <c r="F65" s="17" t="s">
        <v>25</v>
      </c>
      <c r="G65" s="31">
        <v>1314.92</v>
      </c>
    </row>
    <row r="66" spans="1:7" s="5" customFormat="1" ht="24.75" customHeight="1">
      <c r="A66" s="65" t="s">
        <v>83</v>
      </c>
      <c r="B66" s="66" t="s">
        <v>1</v>
      </c>
      <c r="C66" s="60" t="s">
        <v>11</v>
      </c>
      <c r="D66" s="60"/>
      <c r="E66" s="137"/>
      <c r="F66" s="140"/>
      <c r="G66" s="64">
        <f>G67</f>
        <v>5262.23</v>
      </c>
    </row>
    <row r="67" spans="1:7" s="5" customFormat="1" ht="24.75" customHeight="1">
      <c r="A67" s="26" t="s">
        <v>161</v>
      </c>
      <c r="B67" s="25" t="s">
        <v>19</v>
      </c>
      <c r="C67" s="16" t="s">
        <v>11</v>
      </c>
      <c r="D67" s="16" t="s">
        <v>16</v>
      </c>
      <c r="E67" s="124"/>
      <c r="F67" s="17"/>
      <c r="G67" s="31">
        <f>G72+G68-0.01</f>
        <v>5262.23</v>
      </c>
    </row>
    <row r="68" spans="1:7" s="5" customFormat="1" ht="67.5" customHeight="1">
      <c r="A68" s="3"/>
      <c r="B68" s="147" t="s">
        <v>182</v>
      </c>
      <c r="C68" s="126" t="s">
        <v>11</v>
      </c>
      <c r="D68" s="126" t="s">
        <v>16</v>
      </c>
      <c r="E68" s="125" t="s">
        <v>6</v>
      </c>
      <c r="F68" s="17"/>
      <c r="G68" s="30">
        <f>G69</f>
        <v>311.45</v>
      </c>
    </row>
    <row r="69" spans="1:7" s="5" customFormat="1" ht="24.75" customHeight="1">
      <c r="A69" s="3"/>
      <c r="B69" s="150" t="s">
        <v>187</v>
      </c>
      <c r="C69" s="126" t="s">
        <v>11</v>
      </c>
      <c r="D69" s="126" t="s">
        <v>16</v>
      </c>
      <c r="E69" s="125" t="s">
        <v>184</v>
      </c>
      <c r="F69" s="17"/>
      <c r="G69" s="30">
        <f>G70</f>
        <v>311.45</v>
      </c>
    </row>
    <row r="70" spans="1:7" s="5" customFormat="1" ht="55.5" customHeight="1">
      <c r="A70" s="3"/>
      <c r="B70" s="156" t="s">
        <v>183</v>
      </c>
      <c r="C70" s="16" t="s">
        <v>11</v>
      </c>
      <c r="D70" s="16" t="s">
        <v>16</v>
      </c>
      <c r="E70" s="124" t="s">
        <v>185</v>
      </c>
      <c r="F70" s="17"/>
      <c r="G70" s="30">
        <f>G71</f>
        <v>311.45</v>
      </c>
    </row>
    <row r="71" spans="1:7" s="5" customFormat="1" ht="24.75" customHeight="1">
      <c r="A71" s="26"/>
      <c r="B71" s="25" t="s">
        <v>236</v>
      </c>
      <c r="C71" s="16" t="s">
        <v>11</v>
      </c>
      <c r="D71" s="16" t="s">
        <v>16</v>
      </c>
      <c r="E71" s="124" t="s">
        <v>185</v>
      </c>
      <c r="F71" s="17" t="s">
        <v>25</v>
      </c>
      <c r="G71" s="31">
        <v>311.45</v>
      </c>
    </row>
    <row r="72" spans="1:7" s="5" customFormat="1" ht="24.75" customHeight="1">
      <c r="A72" s="3"/>
      <c r="B72" s="147" t="s">
        <v>177</v>
      </c>
      <c r="C72" s="126" t="s">
        <v>11</v>
      </c>
      <c r="D72" s="126" t="s">
        <v>16</v>
      </c>
      <c r="E72" s="125" t="s">
        <v>12</v>
      </c>
      <c r="F72" s="17"/>
      <c r="G72" s="30">
        <f>G73</f>
        <v>4950.79</v>
      </c>
    </row>
    <row r="73" spans="1:7" s="5" customFormat="1" ht="24.75" customHeight="1">
      <c r="A73" s="3"/>
      <c r="B73" s="148" t="s">
        <v>215</v>
      </c>
      <c r="C73" s="126" t="s">
        <v>11</v>
      </c>
      <c r="D73" s="126" t="s">
        <v>16</v>
      </c>
      <c r="E73" s="125" t="s">
        <v>200</v>
      </c>
      <c r="F73" s="17"/>
      <c r="G73" s="30">
        <f>G75+G76+G78+G80+G82+G84</f>
        <v>4950.79</v>
      </c>
    </row>
    <row r="74" spans="1:7" s="5" customFormat="1" ht="24.75" customHeight="1">
      <c r="A74" s="3"/>
      <c r="B74" s="25" t="s">
        <v>296</v>
      </c>
      <c r="C74" s="16" t="s">
        <v>11</v>
      </c>
      <c r="D74" s="16" t="s">
        <v>16</v>
      </c>
      <c r="E74" s="125" t="s">
        <v>201</v>
      </c>
      <c r="F74" s="17"/>
      <c r="G74" s="30">
        <f>G75+G76</f>
        <v>386.22</v>
      </c>
    </row>
    <row r="75" spans="1:7" s="5" customFormat="1" ht="24.75" customHeight="1">
      <c r="A75" s="18"/>
      <c r="B75" s="25" t="s">
        <v>236</v>
      </c>
      <c r="C75" s="16" t="s">
        <v>11</v>
      </c>
      <c r="D75" s="16" t="s">
        <v>16</v>
      </c>
      <c r="E75" s="125" t="s">
        <v>201</v>
      </c>
      <c r="F75" s="17" t="s">
        <v>25</v>
      </c>
      <c r="G75" s="31">
        <v>154.37</v>
      </c>
    </row>
    <row r="76" spans="1:7" s="5" customFormat="1" ht="24.75" customHeight="1">
      <c r="A76" s="18"/>
      <c r="B76" s="25" t="s">
        <v>242</v>
      </c>
      <c r="C76" s="16" t="s">
        <v>11</v>
      </c>
      <c r="D76" s="16" t="s">
        <v>16</v>
      </c>
      <c r="E76" s="125" t="s">
        <v>201</v>
      </c>
      <c r="F76" s="17" t="s">
        <v>217</v>
      </c>
      <c r="G76" s="31">
        <v>231.85</v>
      </c>
    </row>
    <row r="77" spans="1:7" s="5" customFormat="1" ht="24.75" customHeight="1">
      <c r="A77" s="18"/>
      <c r="B77" s="25" t="s">
        <v>297</v>
      </c>
      <c r="C77" s="16" t="s">
        <v>11</v>
      </c>
      <c r="D77" s="16" t="s">
        <v>16</v>
      </c>
      <c r="E77" s="125" t="s">
        <v>209</v>
      </c>
      <c r="F77" s="17"/>
      <c r="G77" s="31">
        <f>G78</f>
        <v>1294.57</v>
      </c>
    </row>
    <row r="78" spans="1:7" s="5" customFormat="1" ht="24.75" customHeight="1">
      <c r="A78" s="26"/>
      <c r="B78" s="25" t="s">
        <v>236</v>
      </c>
      <c r="C78" s="16" t="s">
        <v>11</v>
      </c>
      <c r="D78" s="16" t="s">
        <v>16</v>
      </c>
      <c r="E78" s="125" t="s">
        <v>209</v>
      </c>
      <c r="F78" s="17" t="s">
        <v>25</v>
      </c>
      <c r="G78" s="31">
        <v>1294.57</v>
      </c>
    </row>
    <row r="79" spans="1:7" s="5" customFormat="1" ht="24.75" customHeight="1">
      <c r="A79" s="26"/>
      <c r="B79" s="25" t="s">
        <v>298</v>
      </c>
      <c r="C79" s="16" t="s">
        <v>11</v>
      </c>
      <c r="D79" s="16" t="s">
        <v>16</v>
      </c>
      <c r="E79" s="124" t="s">
        <v>291</v>
      </c>
      <c r="F79" s="55"/>
      <c r="G79" s="31">
        <f>G80</f>
        <v>3000</v>
      </c>
    </row>
    <row r="80" spans="1:7" s="5" customFormat="1" ht="24.75" customHeight="1">
      <c r="A80" s="26"/>
      <c r="B80" s="25" t="s">
        <v>236</v>
      </c>
      <c r="C80" s="16" t="s">
        <v>11</v>
      </c>
      <c r="D80" s="16" t="s">
        <v>16</v>
      </c>
      <c r="E80" s="124" t="s">
        <v>291</v>
      </c>
      <c r="F80" s="55" t="s">
        <v>25</v>
      </c>
      <c r="G80" s="31">
        <v>3000</v>
      </c>
    </row>
    <row r="81" spans="1:7" s="5" customFormat="1" ht="24.75" customHeight="1">
      <c r="A81" s="26"/>
      <c r="B81" s="25" t="s">
        <v>298</v>
      </c>
      <c r="C81" s="16" t="s">
        <v>11</v>
      </c>
      <c r="D81" s="16" t="s">
        <v>16</v>
      </c>
      <c r="E81" s="124" t="s">
        <v>293</v>
      </c>
      <c r="F81" s="55"/>
      <c r="G81" s="31">
        <f>G82</f>
        <v>70</v>
      </c>
    </row>
    <row r="82" spans="1:7" s="5" customFormat="1" ht="24.75" customHeight="1">
      <c r="A82" s="26"/>
      <c r="B82" s="205" t="s">
        <v>236</v>
      </c>
      <c r="C82" s="16" t="s">
        <v>11</v>
      </c>
      <c r="D82" s="16" t="s">
        <v>16</v>
      </c>
      <c r="E82" s="124" t="s">
        <v>293</v>
      </c>
      <c r="F82" s="55" t="s">
        <v>25</v>
      </c>
      <c r="G82" s="31">
        <v>70</v>
      </c>
    </row>
    <row r="83" spans="1:7" s="5" customFormat="1" ht="24.75" customHeight="1">
      <c r="A83" s="203"/>
      <c r="B83" s="207" t="s">
        <v>299</v>
      </c>
      <c r="C83" s="16" t="s">
        <v>11</v>
      </c>
      <c r="D83" s="16" t="s">
        <v>16</v>
      </c>
      <c r="E83" s="124" t="s">
        <v>292</v>
      </c>
      <c r="F83" s="55"/>
      <c r="G83" s="31">
        <f>G84</f>
        <v>200</v>
      </c>
    </row>
    <row r="84" spans="1:7" s="5" customFormat="1" ht="24.75" customHeight="1">
      <c r="A84" s="26"/>
      <c r="B84" s="206" t="s">
        <v>236</v>
      </c>
      <c r="C84" s="16" t="s">
        <v>11</v>
      </c>
      <c r="D84" s="16" t="s">
        <v>16</v>
      </c>
      <c r="E84" s="124" t="s">
        <v>292</v>
      </c>
      <c r="F84" s="55" t="s">
        <v>25</v>
      </c>
      <c r="G84" s="31">
        <v>200</v>
      </c>
    </row>
    <row r="85" spans="1:7" s="5" customFormat="1" ht="24.75" customHeight="1">
      <c r="A85" s="65" t="s">
        <v>92</v>
      </c>
      <c r="B85" s="58" t="s">
        <v>159</v>
      </c>
      <c r="C85" s="60" t="s">
        <v>138</v>
      </c>
      <c r="D85" s="60"/>
      <c r="E85" s="137"/>
      <c r="F85" s="140"/>
      <c r="G85" s="64">
        <f>G89</f>
        <v>15</v>
      </c>
    </row>
    <row r="86" spans="1:7" s="5" customFormat="1" ht="24.75" customHeight="1">
      <c r="A86" s="26"/>
      <c r="B86" s="25" t="s">
        <v>162</v>
      </c>
      <c r="C86" s="16" t="s">
        <v>138</v>
      </c>
      <c r="D86" s="16" t="s">
        <v>138</v>
      </c>
      <c r="E86" s="124"/>
      <c r="F86" s="17"/>
      <c r="G86" s="31">
        <f>G87</f>
        <v>15</v>
      </c>
    </row>
    <row r="87" spans="1:7" s="5" customFormat="1" ht="24.75" customHeight="1">
      <c r="A87" s="3"/>
      <c r="B87" s="147" t="s">
        <v>177</v>
      </c>
      <c r="C87" s="126" t="s">
        <v>138</v>
      </c>
      <c r="D87" s="126" t="s">
        <v>138</v>
      </c>
      <c r="E87" s="125" t="s">
        <v>12</v>
      </c>
      <c r="F87" s="17"/>
      <c r="G87" s="30">
        <f>G88</f>
        <v>15</v>
      </c>
    </row>
    <row r="88" spans="1:7" s="5" customFormat="1" ht="24.75" customHeight="1">
      <c r="A88" s="3"/>
      <c r="B88" s="25" t="s">
        <v>246</v>
      </c>
      <c r="C88" s="126" t="s">
        <v>138</v>
      </c>
      <c r="D88" s="126" t="s">
        <v>138</v>
      </c>
      <c r="E88" s="125" t="s">
        <v>202</v>
      </c>
      <c r="F88" s="17"/>
      <c r="G88" s="48">
        <f>G89</f>
        <v>15</v>
      </c>
    </row>
    <row r="89" spans="1:7" s="5" customFormat="1" ht="27" customHeight="1">
      <c r="A89" s="26"/>
      <c r="B89" s="25" t="s">
        <v>236</v>
      </c>
      <c r="C89" s="16" t="s">
        <v>138</v>
      </c>
      <c r="D89" s="16" t="s">
        <v>138</v>
      </c>
      <c r="E89" s="125" t="s">
        <v>203</v>
      </c>
      <c r="F89" s="17" t="s">
        <v>25</v>
      </c>
      <c r="G89" s="31">
        <v>15</v>
      </c>
    </row>
    <row r="90" spans="1:7" s="5" customFormat="1" ht="24.75" customHeight="1">
      <c r="A90" s="62" t="s">
        <v>142</v>
      </c>
      <c r="B90" s="67" t="s">
        <v>163</v>
      </c>
      <c r="C90" s="68" t="s">
        <v>17</v>
      </c>
      <c r="D90" s="68"/>
      <c r="E90" s="138"/>
      <c r="F90" s="140"/>
      <c r="G90" s="64">
        <f>G91</f>
        <v>2386.08</v>
      </c>
    </row>
    <row r="91" spans="1:7" s="5" customFormat="1" ht="24" customHeight="1">
      <c r="A91" s="26"/>
      <c r="B91" s="25" t="s">
        <v>164</v>
      </c>
      <c r="C91" s="16" t="s">
        <v>9</v>
      </c>
      <c r="D91" s="16" t="s">
        <v>6</v>
      </c>
      <c r="E91" s="124"/>
      <c r="F91" s="17"/>
      <c r="G91" s="31">
        <f>G92</f>
        <v>2386.08</v>
      </c>
    </row>
    <row r="92" spans="1:7" s="5" customFormat="1" ht="24.75" customHeight="1">
      <c r="A92" s="3"/>
      <c r="B92" s="147" t="s">
        <v>177</v>
      </c>
      <c r="C92" s="126" t="s">
        <v>9</v>
      </c>
      <c r="D92" s="126" t="s">
        <v>6</v>
      </c>
      <c r="E92" s="125" t="s">
        <v>12</v>
      </c>
      <c r="F92" s="17"/>
      <c r="G92" s="30">
        <f>G93</f>
        <v>2386.08</v>
      </c>
    </row>
    <row r="93" spans="1:7" s="5" customFormat="1" ht="33" customHeight="1">
      <c r="A93" s="3"/>
      <c r="B93" s="25" t="s">
        <v>301</v>
      </c>
      <c r="C93" s="126" t="s">
        <v>9</v>
      </c>
      <c r="D93" s="126" t="s">
        <v>6</v>
      </c>
      <c r="E93" s="125" t="s">
        <v>204</v>
      </c>
      <c r="F93" s="17"/>
      <c r="G93" s="48">
        <f>G94+G95+G96+G97</f>
        <v>2386.08</v>
      </c>
    </row>
    <row r="94" spans="1:7" s="5" customFormat="1" ht="53.25" customHeight="1">
      <c r="A94" s="18"/>
      <c r="B94" s="25" t="s">
        <v>300</v>
      </c>
      <c r="C94" s="16" t="s">
        <v>9</v>
      </c>
      <c r="D94" s="16" t="s">
        <v>6</v>
      </c>
      <c r="E94" s="125" t="s">
        <v>205</v>
      </c>
      <c r="F94" s="17" t="s">
        <v>294</v>
      </c>
      <c r="G94" s="31">
        <v>1973.85</v>
      </c>
    </row>
    <row r="95" spans="1:7" s="5" customFormat="1" ht="53.25" customHeight="1">
      <c r="A95" s="18"/>
      <c r="B95" s="25" t="s">
        <v>300</v>
      </c>
      <c r="C95" s="16" t="s">
        <v>9</v>
      </c>
      <c r="D95" s="16" t="s">
        <v>6</v>
      </c>
      <c r="E95" s="125" t="s">
        <v>206</v>
      </c>
      <c r="F95" s="17" t="s">
        <v>294</v>
      </c>
      <c r="G95" s="31">
        <v>184.58</v>
      </c>
    </row>
    <row r="96" spans="1:7" s="5" customFormat="1" ht="53.25" customHeight="1">
      <c r="A96" s="18"/>
      <c r="B96" s="25" t="s">
        <v>300</v>
      </c>
      <c r="C96" s="16" t="s">
        <v>9</v>
      </c>
      <c r="D96" s="16" t="s">
        <v>6</v>
      </c>
      <c r="E96" s="125" t="s">
        <v>207</v>
      </c>
      <c r="F96" s="17" t="s">
        <v>294</v>
      </c>
      <c r="G96" s="31">
        <v>46.15</v>
      </c>
    </row>
    <row r="97" spans="1:7" s="5" customFormat="1" ht="53.25" customHeight="1">
      <c r="A97" s="18"/>
      <c r="B97" s="25" t="s">
        <v>247</v>
      </c>
      <c r="C97" s="16" t="s">
        <v>9</v>
      </c>
      <c r="D97" s="16" t="s">
        <v>6</v>
      </c>
      <c r="E97" s="125" t="s">
        <v>205</v>
      </c>
      <c r="F97" s="17" t="s">
        <v>121</v>
      </c>
      <c r="G97" s="31">
        <v>181.5</v>
      </c>
    </row>
    <row r="98" spans="1:7" s="5" customFormat="1" ht="24.75" customHeight="1">
      <c r="A98" s="65" t="s">
        <v>143</v>
      </c>
      <c r="B98" s="58" t="s">
        <v>165</v>
      </c>
      <c r="C98" s="60" t="s">
        <v>10</v>
      </c>
      <c r="D98" s="60"/>
      <c r="E98" s="137"/>
      <c r="F98" s="140"/>
      <c r="G98" s="64">
        <f>G102</f>
        <v>5</v>
      </c>
    </row>
    <row r="99" spans="1:7" s="5" customFormat="1" ht="18.75" customHeight="1">
      <c r="A99" s="18"/>
      <c r="B99" s="25" t="s">
        <v>86</v>
      </c>
      <c r="C99" s="16" t="s">
        <v>10</v>
      </c>
      <c r="D99" s="16" t="s">
        <v>12</v>
      </c>
      <c r="E99" s="124"/>
      <c r="F99" s="17"/>
      <c r="G99" s="31">
        <f>G100</f>
        <v>5</v>
      </c>
    </row>
    <row r="100" spans="1:7" s="5" customFormat="1" ht="24" customHeight="1">
      <c r="A100" s="3"/>
      <c r="B100" s="147" t="s">
        <v>177</v>
      </c>
      <c r="C100" s="126" t="s">
        <v>10</v>
      </c>
      <c r="D100" s="126" t="s">
        <v>12</v>
      </c>
      <c r="E100" s="125" t="s">
        <v>12</v>
      </c>
      <c r="F100" s="17"/>
      <c r="G100" s="30">
        <f>G101</f>
        <v>5</v>
      </c>
    </row>
    <row r="101" spans="1:7" s="5" customFormat="1" ht="24" customHeight="1">
      <c r="A101" s="3"/>
      <c r="B101" s="148" t="s">
        <v>248</v>
      </c>
      <c r="C101" s="126" t="s">
        <v>10</v>
      </c>
      <c r="D101" s="126" t="s">
        <v>12</v>
      </c>
      <c r="E101" s="125" t="s">
        <v>191</v>
      </c>
      <c r="F101" s="17"/>
      <c r="G101" s="30">
        <f>G102</f>
        <v>5</v>
      </c>
    </row>
    <row r="102" spans="1:7" s="5" customFormat="1" ht="18" customHeight="1">
      <c r="A102" s="18"/>
      <c r="B102" s="25" t="s">
        <v>236</v>
      </c>
      <c r="C102" s="16" t="s">
        <v>10</v>
      </c>
      <c r="D102" s="16" t="s">
        <v>12</v>
      </c>
      <c r="E102" s="125" t="s">
        <v>208</v>
      </c>
      <c r="F102" s="17" t="s">
        <v>25</v>
      </c>
      <c r="G102" s="31">
        <v>5</v>
      </c>
    </row>
    <row r="103" spans="1:7" s="5" customFormat="1" ht="23.25" customHeight="1">
      <c r="A103" s="18"/>
      <c r="B103" s="201" t="s">
        <v>36</v>
      </c>
      <c r="C103" s="69"/>
      <c r="D103" s="69"/>
      <c r="E103" s="139"/>
      <c r="F103" s="141"/>
      <c r="G103" s="70">
        <f>G7+G45+G60+G66+G85+G90+G98+G54</f>
        <v>15628.189999999999</v>
      </c>
    </row>
  </sheetData>
  <sheetProtection/>
  <mergeCells count="4">
    <mergeCell ref="A4:G4"/>
    <mergeCell ref="E1:G1"/>
    <mergeCell ref="A3:G3"/>
    <mergeCell ref="C2:G2"/>
  </mergeCells>
  <printOptions/>
  <pageMargins left="0.47" right="0.21" top="0.56" bottom="0.48" header="0.22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I1">
      <selection activeCell="Q16" sqref="Q16"/>
    </sheetView>
  </sheetViews>
  <sheetFormatPr defaultColWidth="9.00390625" defaultRowHeight="12.75"/>
  <cols>
    <col min="1" max="1" width="4.875" style="20" hidden="1" customWidth="1"/>
    <col min="2" max="2" width="40.375" style="187" hidden="1" customWidth="1"/>
    <col min="3" max="3" width="25.00390625" style="153" hidden="1" customWidth="1"/>
    <col min="4" max="6" width="2.375" style="0" customWidth="1"/>
    <col min="7" max="7" width="7.375" style="19" customWidth="1"/>
    <col min="8" max="8" width="45.00390625" style="19" customWidth="1"/>
    <col min="9" max="9" width="2.375" style="19" customWidth="1"/>
    <col min="10" max="10" width="2.25390625" style="19" customWidth="1"/>
    <col min="11" max="11" width="13.75390625" style="19" customWidth="1"/>
    <col min="12" max="12" width="14.75390625" style="0" customWidth="1"/>
    <col min="13" max="13" width="9.00390625" style="208" customWidth="1"/>
    <col min="14" max="14" width="9.00390625" style="20" customWidth="1"/>
    <col min="15" max="15" width="9.00390625" style="187" customWidth="1"/>
    <col min="16" max="16" width="9.00390625" style="153" customWidth="1"/>
    <col min="17" max="18" width="9.00390625" style="1" customWidth="1"/>
  </cols>
  <sheetData>
    <row r="1" spans="3:18" ht="15.75">
      <c r="C1" s="195" t="s">
        <v>284</v>
      </c>
      <c r="I1" s="242" t="s">
        <v>304</v>
      </c>
      <c r="J1" s="243"/>
      <c r="K1" s="243"/>
      <c r="P1" s="235" t="s">
        <v>309</v>
      </c>
      <c r="Q1" s="235"/>
      <c r="R1" s="235"/>
    </row>
    <row r="2" spans="1:18" ht="98.25" customHeight="1">
      <c r="A2" s="226" t="str">
        <f>'пр.2 Вед.стр'!$D$2</f>
        <v>   к Решению Совета Кааламского сельского поселения № 142 от 05.05.2023г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B2" s="230"/>
      <c r="C2" s="230"/>
      <c r="I2" s="226" t="str">
        <f>'пр.2 Вед.стр'!$D$2</f>
        <v>   к Решению Совета Кааламского сельского поселения № 142 от 05.05.2023г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J2" s="230"/>
      <c r="K2" s="230"/>
      <c r="L2" s="176"/>
      <c r="M2" s="209"/>
      <c r="P2" s="236" t="s">
        <v>308</v>
      </c>
      <c r="Q2" s="230"/>
      <c r="R2" s="230"/>
    </row>
    <row r="3" spans="1:18" ht="60.75" customHeight="1">
      <c r="A3" s="237" t="s">
        <v>303</v>
      </c>
      <c r="B3" s="227"/>
      <c r="C3" s="227"/>
      <c r="G3" s="244" t="s">
        <v>305</v>
      </c>
      <c r="H3" s="245"/>
      <c r="I3" s="245"/>
      <c r="J3" s="245"/>
      <c r="K3" s="245"/>
      <c r="M3" s="52"/>
      <c r="N3" s="237" t="s">
        <v>310</v>
      </c>
      <c r="O3" s="237"/>
      <c r="P3" s="237"/>
      <c r="Q3" s="237"/>
      <c r="R3" s="237"/>
    </row>
    <row r="4" spans="1:18" ht="15.75" customHeight="1">
      <c r="A4" s="255"/>
      <c r="B4" s="256"/>
      <c r="C4" s="256"/>
      <c r="G4" s="246"/>
      <c r="H4" s="248" t="s">
        <v>277</v>
      </c>
      <c r="I4" s="249"/>
      <c r="J4" s="250"/>
      <c r="K4" s="178"/>
      <c r="M4" s="52"/>
      <c r="N4" s="238" t="str">
        <f>H4</f>
        <v>МБТ</v>
      </c>
      <c r="O4" s="238"/>
      <c r="P4" s="238"/>
      <c r="Q4" s="238"/>
      <c r="R4" s="238"/>
    </row>
    <row r="5" spans="1:18" ht="51.75" customHeight="1">
      <c r="A5" s="188"/>
      <c r="B5" s="189"/>
      <c r="C5" s="189"/>
      <c r="G5" s="247"/>
      <c r="H5" s="251"/>
      <c r="I5" s="252"/>
      <c r="J5" s="253"/>
      <c r="K5" s="179" t="s">
        <v>306</v>
      </c>
      <c r="M5" s="52"/>
      <c r="N5" s="188"/>
      <c r="O5" s="189"/>
      <c r="P5" s="189"/>
      <c r="Q5" s="189"/>
      <c r="R5" s="210" t="s">
        <v>311</v>
      </c>
    </row>
    <row r="6" spans="1:18" ht="58.5" customHeight="1">
      <c r="A6" s="157" t="s">
        <v>281</v>
      </c>
      <c r="B6" s="190" t="s">
        <v>282</v>
      </c>
      <c r="C6" s="191" t="s">
        <v>286</v>
      </c>
      <c r="G6" s="180"/>
      <c r="H6" s="254" t="s">
        <v>278</v>
      </c>
      <c r="I6" s="240"/>
      <c r="J6" s="241"/>
      <c r="K6" s="181">
        <v>1655.9</v>
      </c>
      <c r="M6" s="211"/>
      <c r="N6" s="157" t="s">
        <v>281</v>
      </c>
      <c r="O6" s="190" t="s">
        <v>282</v>
      </c>
      <c r="P6" s="212" t="s">
        <v>286</v>
      </c>
      <c r="Q6" s="212" t="s">
        <v>312</v>
      </c>
      <c r="R6" s="212" t="s">
        <v>313</v>
      </c>
    </row>
    <row r="7" spans="1:18" ht="73.5" customHeight="1">
      <c r="A7" s="157">
        <v>1</v>
      </c>
      <c r="B7" s="192" t="s">
        <v>283</v>
      </c>
      <c r="C7" s="193">
        <v>181</v>
      </c>
      <c r="G7" s="180"/>
      <c r="H7" s="254" t="s">
        <v>279</v>
      </c>
      <c r="I7" s="240"/>
      <c r="J7" s="241"/>
      <c r="K7" s="182">
        <v>400.5</v>
      </c>
      <c r="M7" s="213"/>
      <c r="N7" s="157">
        <v>1</v>
      </c>
      <c r="O7" s="214" t="s">
        <v>283</v>
      </c>
      <c r="P7" s="193">
        <v>0</v>
      </c>
      <c r="Q7" s="193">
        <v>0</v>
      </c>
      <c r="R7" s="193">
        <v>0</v>
      </c>
    </row>
    <row r="8" spans="1:16" ht="78" customHeight="1">
      <c r="A8" s="1"/>
      <c r="B8" s="1"/>
      <c r="C8" s="1"/>
      <c r="G8" s="180"/>
      <c r="H8" s="254" t="s">
        <v>280</v>
      </c>
      <c r="I8" s="257"/>
      <c r="J8" s="258"/>
      <c r="K8" s="183">
        <v>2</v>
      </c>
      <c r="M8" s="213"/>
      <c r="N8" s="1"/>
      <c r="O8" s="1"/>
      <c r="P8" s="1"/>
    </row>
    <row r="9" spans="2:16" ht="41.25" customHeight="1">
      <c r="B9" s="194"/>
      <c r="C9" s="177"/>
      <c r="G9" s="180"/>
      <c r="H9" s="259" t="s">
        <v>160</v>
      </c>
      <c r="I9" s="260"/>
      <c r="J9" s="261"/>
      <c r="K9" s="182">
        <v>3615.35</v>
      </c>
      <c r="M9" s="213"/>
      <c r="O9" s="194"/>
      <c r="P9" s="177"/>
    </row>
    <row r="10" spans="7:16" ht="15.75">
      <c r="G10" s="184"/>
      <c r="H10" s="239" t="s">
        <v>36</v>
      </c>
      <c r="I10" s="240"/>
      <c r="J10" s="241"/>
      <c r="K10" s="185">
        <f>SUM(K6:K9)</f>
        <v>5673.75</v>
      </c>
      <c r="M10" s="213"/>
      <c r="O10" s="194"/>
      <c r="P10" s="177"/>
    </row>
    <row r="11" spans="7:16" ht="15.75">
      <c r="G11" s="186"/>
      <c r="H11" s="186"/>
      <c r="I11" s="186"/>
      <c r="J11" s="186"/>
      <c r="K11" s="186"/>
      <c r="M11" s="213"/>
      <c r="O11" s="194"/>
      <c r="P11" s="177"/>
    </row>
    <row r="12" spans="7:13" ht="15.75">
      <c r="G12" s="186"/>
      <c r="H12" s="186"/>
      <c r="I12" s="186"/>
      <c r="J12" s="186"/>
      <c r="K12" s="186"/>
      <c r="M12" s="215"/>
    </row>
    <row r="13" spans="7:13" ht="15.75">
      <c r="G13" s="186"/>
      <c r="H13" s="186"/>
      <c r="I13" s="186"/>
      <c r="J13" s="186"/>
      <c r="K13" s="186"/>
      <c r="M13" s="215"/>
    </row>
    <row r="14" spans="7:13" ht="15.75">
      <c r="G14" s="186"/>
      <c r="H14" s="186"/>
      <c r="I14" s="186"/>
      <c r="J14" s="186"/>
      <c r="K14" s="186"/>
      <c r="M14" s="215"/>
    </row>
    <row r="15" spans="7:13" ht="15.75">
      <c r="G15" s="186"/>
      <c r="H15" s="186"/>
      <c r="I15" s="186"/>
      <c r="J15" s="186"/>
      <c r="K15" s="186"/>
      <c r="M15" s="215"/>
    </row>
    <row r="16" spans="7:13" ht="15.75">
      <c r="G16" s="186"/>
      <c r="H16" s="186"/>
      <c r="I16" s="186"/>
      <c r="J16" s="186"/>
      <c r="K16" s="186"/>
      <c r="M16" s="215"/>
    </row>
    <row r="17" spans="7:13" ht="15.75">
      <c r="G17" s="186"/>
      <c r="H17" s="186"/>
      <c r="I17" s="186"/>
      <c r="J17" s="186"/>
      <c r="K17" s="186"/>
      <c r="M17" s="215"/>
    </row>
    <row r="18" spans="7:13" ht="15.75">
      <c r="G18" s="186"/>
      <c r="H18" s="186"/>
      <c r="I18" s="186"/>
      <c r="J18" s="186"/>
      <c r="K18" s="186"/>
      <c r="M18" s="215"/>
    </row>
    <row r="19" spans="7:13" ht="15.75">
      <c r="G19" s="186"/>
      <c r="H19" s="186"/>
      <c r="I19" s="186"/>
      <c r="J19" s="186"/>
      <c r="K19" s="186"/>
      <c r="M19" s="215"/>
    </row>
    <row r="20" spans="7:13" ht="15.75">
      <c r="G20" s="186"/>
      <c r="H20" s="186"/>
      <c r="I20" s="186"/>
      <c r="J20" s="186"/>
      <c r="K20" s="186"/>
      <c r="M20" s="215"/>
    </row>
  </sheetData>
  <sheetProtection/>
  <mergeCells count="17">
    <mergeCell ref="H9:J9"/>
    <mergeCell ref="H6:J6"/>
    <mergeCell ref="A2:C2"/>
    <mergeCell ref="A3:C3"/>
    <mergeCell ref="A4:C4"/>
    <mergeCell ref="H7:J7"/>
    <mergeCell ref="H8:J8"/>
    <mergeCell ref="P1:R1"/>
    <mergeCell ref="P2:R2"/>
    <mergeCell ref="N3:R3"/>
    <mergeCell ref="N4:R4"/>
    <mergeCell ref="H10:J10"/>
    <mergeCell ref="I1:K1"/>
    <mergeCell ref="I2:K2"/>
    <mergeCell ref="G3:K3"/>
    <mergeCell ref="G4:G5"/>
    <mergeCell ref="H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6384" width="9.125" style="1" customWidth="1"/>
  </cols>
  <sheetData>
    <row r="1" spans="9:11" ht="12.75">
      <c r="I1" s="242" t="s">
        <v>276</v>
      </c>
      <c r="J1" s="243"/>
      <c r="K1" s="243"/>
    </row>
    <row r="2" spans="1:14" ht="66.75" customHeight="1">
      <c r="A2" s="20"/>
      <c r="B2" s="242"/>
      <c r="C2" s="242"/>
      <c r="D2" s="154"/>
      <c r="E2" s="154"/>
      <c r="F2" s="154"/>
      <c r="G2" s="266" t="str">
        <f>'пр.2 Вед.стр'!$D$2</f>
        <v>   к Решению Совета Кааламского сельского поселения № 142 от 05.05.2023г . "Об утверждении отчета об исполнении бюджета Кааламского сельского поселения за 2022 год»                                                                                              </v>
      </c>
      <c r="H2" s="230"/>
      <c r="I2" s="230"/>
      <c r="J2" s="230"/>
      <c r="K2" s="230"/>
      <c r="N2" s="153"/>
    </row>
    <row r="3" spans="1:11" ht="11.25" customHeight="1">
      <c r="A3" s="264" t="s">
        <v>147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4.25" customHeight="1">
      <c r="A4" s="264" t="s">
        <v>307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2.75" hidden="1">
      <c r="A5" s="20" t="s">
        <v>249</v>
      </c>
      <c r="B5" s="20"/>
      <c r="C5" s="116"/>
      <c r="D5" s="116"/>
      <c r="E5" s="116"/>
      <c r="F5" s="116"/>
      <c r="G5" s="116"/>
      <c r="H5" s="116"/>
      <c r="I5" s="116"/>
      <c r="J5" s="116"/>
      <c r="K5" s="10"/>
    </row>
    <row r="6" spans="1:11" ht="47.25" customHeight="1">
      <c r="A6" s="47" t="s">
        <v>93</v>
      </c>
      <c r="B6" s="47" t="s">
        <v>94</v>
      </c>
      <c r="C6" s="262" t="s">
        <v>95</v>
      </c>
      <c r="D6" s="263"/>
      <c r="E6" s="263"/>
      <c r="F6" s="263"/>
      <c r="G6" s="263"/>
      <c r="H6" s="263"/>
      <c r="I6" s="263"/>
      <c r="J6" s="263"/>
      <c r="K6" s="115" t="s">
        <v>286</v>
      </c>
    </row>
    <row r="7" spans="1:11" ht="46.5" customHeight="1">
      <c r="A7" s="11"/>
      <c r="B7" s="43" t="s">
        <v>96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35">
        <f>K8+K13+K18+K27</f>
        <v>810.5499999999993</v>
      </c>
    </row>
    <row r="8" spans="1:11" ht="24.75" customHeight="1">
      <c r="A8" s="12" t="s">
        <v>51</v>
      </c>
      <c r="B8" s="44" t="s">
        <v>97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36">
        <f>K9-K11</f>
        <v>0</v>
      </c>
    </row>
    <row r="9" spans="1:11" ht="24.75" customHeight="1">
      <c r="A9" s="13" t="s">
        <v>55</v>
      </c>
      <c r="B9" s="45" t="s">
        <v>98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35">
        <f>K10</f>
        <v>0</v>
      </c>
    </row>
    <row r="10" spans="1:11" ht="24.75" customHeight="1">
      <c r="A10" s="14" t="s">
        <v>74</v>
      </c>
      <c r="B10" s="46" t="s">
        <v>128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37">
        <v>0</v>
      </c>
    </row>
    <row r="11" spans="1:11" ht="30.75" customHeight="1">
      <c r="A11" s="4" t="s">
        <v>57</v>
      </c>
      <c r="B11" s="45" t="s">
        <v>99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38">
        <f>K12</f>
        <v>0</v>
      </c>
    </row>
    <row r="12" spans="1:11" ht="24.75" customHeight="1">
      <c r="A12" s="14" t="s">
        <v>74</v>
      </c>
      <c r="B12" s="46" t="s">
        <v>130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37">
        <v>0</v>
      </c>
    </row>
    <row r="13" spans="1:11" ht="24" customHeight="1">
      <c r="A13" s="12" t="s">
        <v>59</v>
      </c>
      <c r="B13" s="44" t="s">
        <v>100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36">
        <f>K14-K16</f>
        <v>0</v>
      </c>
    </row>
    <row r="14" spans="1:11" ht="33" customHeight="1">
      <c r="A14" s="13" t="s">
        <v>101</v>
      </c>
      <c r="B14" s="45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38">
        <f>K15</f>
        <v>0</v>
      </c>
    </row>
    <row r="15" spans="1:11" ht="33" customHeight="1">
      <c r="A15" s="4" t="s">
        <v>74</v>
      </c>
      <c r="B15" s="46" t="s">
        <v>129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37">
        <v>0</v>
      </c>
    </row>
    <row r="16" spans="1:11" ht="42.75" customHeight="1">
      <c r="A16" s="13" t="s">
        <v>102</v>
      </c>
      <c r="B16" s="45" t="s">
        <v>103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35">
        <f>K17</f>
        <v>0</v>
      </c>
    </row>
    <row r="17" spans="1:11" ht="36" customHeight="1">
      <c r="A17" s="4" t="s">
        <v>74</v>
      </c>
      <c r="B17" s="46" t="s">
        <v>158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39">
        <v>0</v>
      </c>
    </row>
    <row r="18" spans="1:11" ht="24" customHeight="1">
      <c r="A18" s="12" t="s">
        <v>60</v>
      </c>
      <c r="B18" s="44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0">
        <f>K22+K26</f>
        <v>810.5499999999993</v>
      </c>
    </row>
    <row r="19" spans="1:11" ht="12.75" customHeight="1">
      <c r="A19" s="4" t="s">
        <v>62</v>
      </c>
      <c r="B19" s="45" t="s">
        <v>104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105</v>
      </c>
      <c r="K19" s="41">
        <f>K20</f>
        <v>-14817.64</v>
      </c>
    </row>
    <row r="20" spans="1:11" ht="12.75" customHeight="1">
      <c r="A20" s="15"/>
      <c r="B20" s="46" t="s">
        <v>106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105</v>
      </c>
      <c r="K20" s="42">
        <f>K21</f>
        <v>-14817.64</v>
      </c>
    </row>
    <row r="21" spans="1:11" ht="22.5" customHeight="1">
      <c r="A21" s="15"/>
      <c r="B21" s="46" t="s">
        <v>131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105</v>
      </c>
      <c r="K21" s="42">
        <f>K22</f>
        <v>-14817.64</v>
      </c>
    </row>
    <row r="22" spans="1:11" ht="22.5" customHeight="1">
      <c r="A22" s="15"/>
      <c r="B22" s="46" t="s">
        <v>132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2">
        <f>-(K31+K10+K15)</f>
        <v>-14817.64</v>
      </c>
    </row>
    <row r="23" spans="1:11" ht="15.75" customHeight="1">
      <c r="A23" s="4" t="s">
        <v>63</v>
      </c>
      <c r="B23" s="45" t="s">
        <v>107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108</v>
      </c>
      <c r="K23" s="41">
        <f>K24</f>
        <v>15628.189999999999</v>
      </c>
    </row>
    <row r="24" spans="1:11" ht="12.75" customHeight="1">
      <c r="A24" s="15"/>
      <c r="B24" s="46" t="s">
        <v>109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108</v>
      </c>
      <c r="K24" s="42">
        <f>K25</f>
        <v>15628.189999999999</v>
      </c>
    </row>
    <row r="25" spans="1:11" ht="24.75" customHeight="1">
      <c r="A25" s="15"/>
      <c r="B25" s="46" t="s">
        <v>133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108</v>
      </c>
      <c r="K25" s="42">
        <f>K26</f>
        <v>15628.189999999999</v>
      </c>
    </row>
    <row r="26" spans="1:11" ht="21" customHeight="1">
      <c r="A26" s="15"/>
      <c r="B26" s="46" t="s">
        <v>133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2">
        <f>(K32+K12+K17-K29)</f>
        <v>15628.189999999999</v>
      </c>
    </row>
    <row r="27" spans="1:11" ht="21" customHeight="1">
      <c r="A27" s="4" t="s">
        <v>65</v>
      </c>
      <c r="B27" s="45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1">
        <f>K28</f>
        <v>0</v>
      </c>
    </row>
    <row r="28" spans="1:11" ht="24" customHeight="1">
      <c r="A28" s="4" t="s">
        <v>110</v>
      </c>
      <c r="B28" s="46" t="s">
        <v>115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1">
        <f>K29</f>
        <v>0</v>
      </c>
    </row>
    <row r="29" spans="1:11" ht="78.75" customHeight="1">
      <c r="A29" s="15" t="s">
        <v>111</v>
      </c>
      <c r="B29" s="46" t="s">
        <v>134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2">
        <f>-K34</f>
        <v>0</v>
      </c>
    </row>
    <row r="30" spans="1:11" ht="7.5" customHeight="1" hidden="1">
      <c r="A30" s="20"/>
      <c r="B30" s="20"/>
      <c r="C30" s="116"/>
      <c r="D30" s="116"/>
      <c r="E30" s="116"/>
      <c r="F30" s="116"/>
      <c r="G30" s="116"/>
      <c r="H30" s="116"/>
      <c r="I30" s="116"/>
      <c r="J30" s="116"/>
      <c r="K30" s="117"/>
    </row>
    <row r="31" spans="1:11" ht="12.75">
      <c r="A31" s="20"/>
      <c r="B31" s="118"/>
      <c r="C31" s="116"/>
      <c r="D31" s="116"/>
      <c r="E31" s="116"/>
      <c r="F31" s="116"/>
      <c r="G31" s="116"/>
      <c r="H31" s="116"/>
      <c r="I31" s="119" t="s">
        <v>112</v>
      </c>
      <c r="J31" s="116"/>
      <c r="K31" s="120">
        <f>'пр.1 доходы'!K8</f>
        <v>14817.64</v>
      </c>
    </row>
    <row r="32" spans="1:11" ht="12.75">
      <c r="A32" s="20"/>
      <c r="B32" s="118"/>
      <c r="C32" s="116"/>
      <c r="D32" s="116"/>
      <c r="E32" s="116"/>
      <c r="F32" s="116"/>
      <c r="G32" s="116"/>
      <c r="H32" s="116"/>
      <c r="I32" s="119" t="s">
        <v>113</v>
      </c>
      <c r="J32" s="116"/>
      <c r="K32" s="120">
        <f>'пр.2 Вед.стр'!H7</f>
        <v>15628.189999999999</v>
      </c>
    </row>
    <row r="33" spans="1:11" ht="12.75">
      <c r="A33" s="20"/>
      <c r="B33" s="118"/>
      <c r="C33" s="116"/>
      <c r="D33" s="116"/>
      <c r="E33" s="116"/>
      <c r="F33" s="116"/>
      <c r="G33" s="116"/>
      <c r="H33" s="116"/>
      <c r="I33" s="119" t="s">
        <v>264</v>
      </c>
      <c r="J33" s="116"/>
      <c r="K33" s="120">
        <f>K31-K32</f>
        <v>-810.5499999999993</v>
      </c>
    </row>
    <row r="34" spans="9:11" ht="8.25" customHeight="1">
      <c r="I34" s="121" t="s">
        <v>114</v>
      </c>
      <c r="K34" s="122">
        <v>0</v>
      </c>
    </row>
  </sheetData>
  <sheetProtection/>
  <mergeCells count="6">
    <mergeCell ref="C6:J6"/>
    <mergeCell ref="B2:C2"/>
    <mergeCell ref="A3:K3"/>
    <mergeCell ref="A4:K4"/>
    <mergeCell ref="I1:K1"/>
    <mergeCell ref="G2:K2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2023-05-22T10:09:17Z</cp:lastPrinted>
  <dcterms:created xsi:type="dcterms:W3CDTF">2002-01-30T06:06:39Z</dcterms:created>
  <dcterms:modified xsi:type="dcterms:W3CDTF">2023-05-22T10:11:20Z</dcterms:modified>
  <cp:category/>
  <cp:version/>
  <cp:contentType/>
  <cp:contentStatus/>
</cp:coreProperties>
</file>